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Bambang Suryoatmono\Documents\AATJE\Majelis Akreditasi\Peraturan BAN-PT\PerBAN-PT 21 2022 IAPS EMBA\"/>
    </mc:Choice>
  </mc:AlternateContent>
  <xr:revisionPtr revIDLastSave="0" documentId="13_ncr:1_{AC0CF152-FFDA-4A06-B8E1-13F155EC5D1E}" xr6:coauthVersionLast="47" xr6:coauthVersionMax="47" xr10:uidLastSave="{00000000-0000-0000-0000-000000000000}"/>
  <bookViews>
    <workbookView xWindow="-110" yWindow="-110" windowWidth="19420" windowHeight="10300" activeTab="1" xr2:uid="{00000000-000D-0000-FFFF-FFFF00000000}"/>
  </bookViews>
  <sheets>
    <sheet name="Menu" sheetId="1" r:id="rId1"/>
    <sheet name="Kertas Kerja" sheetId="2" r:id="rId2"/>
    <sheet name="Berita Acara" sheetId="5" r:id="rId3"/>
    <sheet name="Rekomendasi" sheetId="4" r:id="rId4"/>
    <sheet name="Keputusan AL" sheetId="3" r:id="rId5"/>
    <sheet name="Sheet1" sheetId="6" state="hidden" r:id="rId6"/>
  </sheets>
  <definedNames>
    <definedName name="allowed">Sheet1!$A$1:$A$2</definedName>
    <definedName name="not_allowed">Sheet1!$B$1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2" l="1"/>
  <c r="E22" i="2"/>
  <c r="E20" i="2"/>
  <c r="B23" i="3" l="1"/>
  <c r="B18" i="3"/>
  <c r="C21" i="2"/>
  <c r="C22" i="2"/>
  <c r="C25" i="2"/>
  <c r="C25" i="3" s="1"/>
  <c r="C28" i="2"/>
  <c r="C28" i="3" s="1"/>
  <c r="C20" i="2"/>
  <c r="C30" i="2"/>
  <c r="C30" i="3" s="1"/>
  <c r="C29" i="2"/>
  <c r="C29" i="3" s="1"/>
  <c r="E26" i="2"/>
  <c r="E26" i="3" s="1"/>
  <c r="E25" i="2"/>
  <c r="E25" i="3" s="1"/>
  <c r="C26" i="2"/>
  <c r="C26" i="3" s="1"/>
  <c r="C37" i="3" l="1"/>
  <c r="C33" i="2"/>
  <c r="C33" i="3" s="1"/>
  <c r="C32" i="2"/>
  <c r="C32" i="3" s="1"/>
  <c r="C12" i="2"/>
  <c r="C16" i="2" l="1"/>
  <c r="D84" i="5" l="1"/>
  <c r="D81" i="5"/>
  <c r="D68" i="5"/>
  <c r="D66" i="5"/>
  <c r="D63" i="5"/>
  <c r="D61" i="5"/>
  <c r="D58" i="5"/>
  <c r="D54" i="5"/>
  <c r="D52" i="5"/>
  <c r="D50" i="5"/>
  <c r="D48" i="5"/>
  <c r="D46" i="5"/>
  <c r="D45" i="5"/>
  <c r="D41" i="5"/>
  <c r="D39" i="5"/>
  <c r="D37" i="5"/>
  <c r="D35" i="5"/>
  <c r="D33" i="5"/>
  <c r="D31" i="5"/>
  <c r="D29" i="5"/>
  <c r="D25" i="5"/>
  <c r="D23" i="5"/>
  <c r="D21" i="5"/>
  <c r="D19" i="5"/>
  <c r="D15" i="5"/>
  <c r="D13" i="5"/>
  <c r="C36" i="2"/>
  <c r="C35" i="2"/>
  <c r="E17" i="2"/>
  <c r="E16" i="2"/>
  <c r="C17" i="2"/>
  <c r="C17" i="3" s="1"/>
  <c r="C13" i="2"/>
  <c r="C12" i="3"/>
  <c r="D17" i="5" l="1"/>
  <c r="E21" i="3" l="1"/>
  <c r="E22" i="3"/>
  <c r="E20" i="3"/>
  <c r="E17" i="3"/>
  <c r="E16" i="3"/>
  <c r="C36" i="3"/>
  <c r="C35" i="3"/>
  <c r="C21" i="3"/>
  <c r="C22" i="3"/>
  <c r="C20" i="3"/>
  <c r="C16" i="3"/>
  <c r="C13" i="3"/>
  <c r="F98" i="3"/>
  <c r="F99" i="3"/>
  <c r="E98" i="3"/>
  <c r="E99" i="3"/>
  <c r="E128" i="3"/>
  <c r="B128" i="3"/>
  <c r="D8" i="3"/>
  <c r="C7" i="4"/>
  <c r="D7" i="5"/>
  <c r="G42" i="3"/>
  <c r="C6" i="4"/>
  <c r="B121" i="3"/>
  <c r="A39" i="4"/>
  <c r="C117" i="3"/>
  <c r="L97" i="3"/>
  <c r="L95" i="3"/>
  <c r="K77" i="3" l="1"/>
  <c r="K75" i="3"/>
  <c r="K74" i="3"/>
  <c r="K70" i="3"/>
  <c r="K68" i="3"/>
  <c r="K66" i="3"/>
  <c r="H77" i="3"/>
  <c r="H54" i="3"/>
  <c r="H52" i="3"/>
  <c r="I70" i="3"/>
  <c r="I66" i="3"/>
  <c r="K64" i="3"/>
  <c r="K50" i="3"/>
  <c r="K48"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42" i="3"/>
  <c r="L68" i="3"/>
  <c r="F90" i="3"/>
  <c r="F91" i="3"/>
  <c r="F92" i="3"/>
  <c r="F93" i="3"/>
  <c r="F94" i="3"/>
  <c r="F95" i="3"/>
  <c r="F96" i="3"/>
  <c r="F97" i="3"/>
  <c r="F100" i="3"/>
  <c r="F101" i="3"/>
  <c r="F102" i="3"/>
  <c r="F103" i="3"/>
  <c r="F104" i="3"/>
  <c r="F105" i="3"/>
  <c r="F106" i="3"/>
  <c r="F107" i="3"/>
  <c r="F108" i="3"/>
  <c r="F109" i="3"/>
  <c r="F110" i="3"/>
  <c r="F111" i="3"/>
  <c r="F112" i="3"/>
  <c r="F113" i="3"/>
  <c r="F114" i="3"/>
  <c r="F115" i="3"/>
  <c r="F89" i="3"/>
  <c r="F74" i="3"/>
  <c r="F75" i="3"/>
  <c r="F76" i="3"/>
  <c r="F77" i="3"/>
  <c r="F78" i="3"/>
  <c r="F79" i="3"/>
  <c r="F80" i="3"/>
  <c r="F81" i="3"/>
  <c r="F82" i="3"/>
  <c r="F83" i="3"/>
  <c r="F84" i="3"/>
  <c r="F85" i="3"/>
  <c r="F86" i="3"/>
  <c r="F87" i="3"/>
  <c r="F88" i="3"/>
  <c r="F73"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100" i="3"/>
  <c r="E101" i="3"/>
  <c r="E102" i="3"/>
  <c r="E103" i="3"/>
  <c r="E104" i="3"/>
  <c r="E105" i="3"/>
  <c r="E106" i="3"/>
  <c r="E107" i="3"/>
  <c r="E108" i="3"/>
  <c r="E109" i="3"/>
  <c r="E110" i="3"/>
  <c r="E111" i="3"/>
  <c r="E112" i="3"/>
  <c r="E113" i="3"/>
  <c r="E114" i="3"/>
  <c r="E115" i="3"/>
  <c r="L87" i="3" l="1"/>
  <c r="L90" i="3"/>
  <c r="L92" i="3"/>
  <c r="L110" i="3"/>
  <c r="L113" i="3"/>
  <c r="K113" i="3"/>
  <c r="K110" i="3"/>
  <c r="K97" i="3"/>
  <c r="K95" i="3"/>
  <c r="K92" i="3"/>
  <c r="K87" i="3"/>
  <c r="K83" i="3"/>
  <c r="K81" i="3"/>
  <c r="K79" i="3"/>
  <c r="K62" i="3"/>
  <c r="K60" i="3"/>
  <c r="I42" i="3"/>
  <c r="I44" i="3"/>
  <c r="I46" i="3"/>
  <c r="I48" i="3"/>
  <c r="I50" i="3"/>
  <c r="I52" i="3"/>
  <c r="I58" i="3"/>
  <c r="I60" i="3"/>
  <c r="I62" i="3"/>
  <c r="I64" i="3"/>
  <c r="I75" i="3"/>
  <c r="G95" i="3"/>
  <c r="G97" i="3"/>
  <c r="G110" i="3"/>
  <c r="G113" i="3"/>
  <c r="H113" i="3"/>
  <c r="H110" i="3"/>
  <c r="H97" i="3"/>
  <c r="H95" i="3"/>
  <c r="H92" i="3"/>
  <c r="H79" i="3"/>
  <c r="H90" i="3"/>
  <c r="H83" i="3"/>
  <c r="H81" i="3"/>
  <c r="H74" i="3"/>
  <c r="H68" i="3"/>
  <c r="G92" i="3"/>
  <c r="G90" i="3"/>
  <c r="G87" i="3"/>
  <c r="G83" i="3"/>
  <c r="G81" i="3"/>
  <c r="G79" i="3"/>
  <c r="G77" i="3"/>
  <c r="G75" i="3"/>
  <c r="G74" i="3"/>
  <c r="G70" i="3"/>
  <c r="G68" i="3"/>
  <c r="G66" i="3"/>
  <c r="G64" i="3"/>
  <c r="G62" i="3"/>
  <c r="G60" i="3"/>
  <c r="G58" i="3"/>
  <c r="G54" i="3"/>
  <c r="G52" i="3"/>
  <c r="G50" i="3"/>
  <c r="G48" i="3"/>
  <c r="G46" i="3"/>
  <c r="G44" i="3"/>
  <c r="F42" i="3"/>
  <c r="E42" i="3"/>
  <c r="D4" i="5"/>
  <c r="D5" i="5"/>
  <c r="D6" i="5"/>
  <c r="D3" i="5"/>
  <c r="C4" i="4"/>
  <c r="C5" i="4"/>
  <c r="C3" i="4"/>
  <c r="D6" i="3"/>
  <c r="D7" i="3"/>
  <c r="D5" i="3"/>
  <c r="D4" i="3"/>
  <c r="K90" i="3" l="1"/>
  <c r="K58" i="3"/>
  <c r="K54" i="3"/>
  <c r="K52" i="3"/>
  <c r="K46" i="3"/>
  <c r="K44" i="3"/>
  <c r="K42" i="3"/>
  <c r="H87" i="3"/>
</calcChain>
</file>

<file path=xl/sharedStrings.xml><?xml version="1.0" encoding="utf-8"?>
<sst xmlns="http://schemas.openxmlformats.org/spreadsheetml/2006/main" count="692" uniqueCount="287">
  <si>
    <t>LEMBAGA AKREDITASI MANDIRI EKONOMI, MANAJEMEN, BISNIS DAN AKUNTANSI</t>
  </si>
  <si>
    <t>Perguruan Tinggi</t>
  </si>
  <si>
    <t>Fakultas</t>
  </si>
  <si>
    <t>Departemen</t>
  </si>
  <si>
    <t>Program Studi</t>
  </si>
  <si>
    <t>:</t>
  </si>
  <si>
    <t>No.</t>
  </si>
  <si>
    <t>Kriteria &amp; Deskripsi</t>
  </si>
  <si>
    <t>Dimensi</t>
  </si>
  <si>
    <t>Indikator</t>
  </si>
  <si>
    <t xml:space="preserve">Evaluasi Asesor </t>
  </si>
  <si>
    <t>Status*)</t>
  </si>
  <si>
    <t>Tingkat Daya Saing</t>
  </si>
  <si>
    <t>Visi</t>
  </si>
  <si>
    <t>Misi</t>
  </si>
  <si>
    <t>Tujuan</t>
  </si>
  <si>
    <t>Strategi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</si>
  <si>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</si>
  <si>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</si>
  <si>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</si>
  <si>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Tata Kelola</t>
  </si>
  <si>
    <t>Kerjasama</t>
  </si>
  <si>
    <t>Kebijakan dan Prosedur Penerimaan Mahasiswa</t>
  </si>
  <si>
    <t>Kesejahteraan Mahasiswa</t>
  </si>
  <si>
    <t>Unit Pengelola Program Studi mendeskripsikan fasilitas dan proses belajar yang memerhatikan kesejahteraan mahasiswa.</t>
  </si>
  <si>
    <t>Pengembangan Karir Mahasiswa</t>
  </si>
  <si>
    <t>Kecukupan dan Kualifikasi Dosen</t>
  </si>
  <si>
    <t>Pengelolaan Dosen</t>
  </si>
  <si>
    <t>Kecukupan dan Kualifikasi Tenaga Kependidikan</t>
  </si>
  <si>
    <t>Pengembangan Tenaga Kependidikan</t>
  </si>
  <si>
    <t>Keuangan</t>
  </si>
  <si>
    <t>Sarana dan Prasarana</t>
  </si>
  <si>
    <t xml:space="preserve">Unit Pengelola Program Studi menjelaskan usaha-usaha yang dilakukan untuk menjamin keberlanjutan sumber daya keuangan dalam mencapai visi, misi, tujuan dan strategi. </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</si>
  <si>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</si>
  <si>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Kurikulum</t>
  </si>
  <si>
    <t>Jaminan Pembelajaran</t>
  </si>
  <si>
    <t>Pelaksanaan dan Pendanaan</t>
  </si>
  <si>
    <t>Diseminasi dan Kontribusi hasil</t>
  </si>
  <si>
    <t>Pendidikan dan Pengajaran</t>
  </si>
  <si>
    <t>Unit Pengelola Program Studi melakukan evaluasi pada proses pembelajaran yang merupakan bagian dari penilaian kinerja dosen.</t>
  </si>
  <si>
    <t>Unit Pengelola Program Studi melakukan evaluasi pada proses pembelajaran yang merupakan bagian dari penilaian kinerja tenaga kependidikan.</t>
  </si>
  <si>
    <r>
      <rPr>
        <b/>
        <sz val="12"/>
        <color theme="1"/>
        <rFont val="Calibri"/>
        <family val="2"/>
        <scheme val="minor"/>
      </rPr>
      <t>KEUANGAN, SARANA DAN PRASARANA</t>
    </r>
    <r>
      <rPr>
        <sz val="12"/>
        <color theme="1"/>
        <rFont val="Calibri"/>
        <family val="2"/>
        <scheme val="minor"/>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</si>
  <si>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t>1.a.1</t>
  </si>
  <si>
    <t>1.a.2</t>
  </si>
  <si>
    <t>1.b.1</t>
  </si>
  <si>
    <t>1.b.2</t>
  </si>
  <si>
    <t>1.c.1</t>
  </si>
  <si>
    <t>1.c.2</t>
  </si>
  <si>
    <t>1.d.1</t>
  </si>
  <si>
    <t>1.d.2</t>
  </si>
  <si>
    <t>2.a.1</t>
  </si>
  <si>
    <t>2.a.2</t>
  </si>
  <si>
    <t>2.b.1</t>
  </si>
  <si>
    <t>2.b.2</t>
  </si>
  <si>
    <t>2.c.1</t>
  </si>
  <si>
    <t>2.c.2</t>
  </si>
  <si>
    <t>2.c..3</t>
  </si>
  <si>
    <t>2.c.4</t>
  </si>
  <si>
    <t>3.a.1</t>
  </si>
  <si>
    <t>3.a.2</t>
  </si>
  <si>
    <t>3.b.1</t>
  </si>
  <si>
    <t>3.b.2</t>
  </si>
  <si>
    <t>3.c.1</t>
  </si>
  <si>
    <t>3.c.2</t>
  </si>
  <si>
    <t>3.d.1</t>
  </si>
  <si>
    <t>3.d.2</t>
  </si>
  <si>
    <t>4.a.1</t>
  </si>
  <si>
    <t>4.a.2</t>
  </si>
  <si>
    <t>4.b.1</t>
  </si>
  <si>
    <t>4.b.2</t>
  </si>
  <si>
    <t>4.b.3</t>
  </si>
  <si>
    <t>5.a.1</t>
  </si>
  <si>
    <t>5.a.2</t>
  </si>
  <si>
    <t>5.b.1</t>
  </si>
  <si>
    <t>5.b.2</t>
  </si>
  <si>
    <t>6.a.1</t>
  </si>
  <si>
    <t>6.a.2</t>
  </si>
  <si>
    <t>6.b.1</t>
  </si>
  <si>
    <t>6.b.2</t>
  </si>
  <si>
    <t>6.b.3</t>
  </si>
  <si>
    <t>7.a.1</t>
  </si>
  <si>
    <t>7.a.2</t>
  </si>
  <si>
    <t>7.b.1</t>
  </si>
  <si>
    <t>7.b.2</t>
  </si>
  <si>
    <t>8.a.1</t>
  </si>
  <si>
    <t>8.a.2</t>
  </si>
  <si>
    <t>8.b.1</t>
  </si>
  <si>
    <t>8.b.2</t>
  </si>
  <si>
    <t>9.a.1</t>
  </si>
  <si>
    <t>9.a.2</t>
  </si>
  <si>
    <t>9.a.3</t>
  </si>
  <si>
    <t>9.a.4</t>
  </si>
  <si>
    <t>9.a.5</t>
  </si>
  <si>
    <t>9.b.1</t>
  </si>
  <si>
    <t>9.b.2</t>
  </si>
  <si>
    <t>9.b.3</t>
  </si>
  <si>
    <t xml:space="preserve">*) Diisi dengan checklist dan mengacu pada dokumen DL-09 Panduan Penilaian Akreditasi Program Studi LAMEMBA.  </t>
  </si>
  <si>
    <t>SN-Dikti</t>
  </si>
  <si>
    <t>Hasil AK Asesor I</t>
  </si>
  <si>
    <t>Hasil AK Asesor II</t>
  </si>
  <si>
    <t>Deskripsi Penilaian Asesor Berdasarkan Analisis Asesmen Kecukupan</t>
  </si>
  <si>
    <t xml:space="preserve">Menyetujui, </t>
  </si>
  <si>
    <t>Asesor I</t>
  </si>
  <si>
    <t>Asesor II</t>
  </si>
  <si>
    <t>BERITA ACARA ASESMEN LAPANGAN PROGRAM STUDI</t>
  </si>
  <si>
    <t xml:space="preserve">Perguruan Tinggi                          </t>
  </si>
  <si>
    <t xml:space="preserve">Fakultas                                           </t>
  </si>
  <si>
    <t xml:space="preserve">Departemen                                   </t>
  </si>
  <si>
    <t xml:space="preserve">Program Studi                                </t>
  </si>
  <si>
    <t xml:space="preserve">Tanggal Asesmen Lapangan     </t>
  </si>
  <si>
    <t>Pada hari …………… tanggal …………20…., telah dilaksanakan asesmen lapangan, untuk akreditasi Program Studi ………….., Jurusan ………………, Fakultas ….……,  Universitas/Institut/Sekolah Tinggi/Politeknik/Akademi *)………………………………..</t>
  </si>
  <si>
    <t>Dari kegiatan tersebut diperoleh informasi butir-butir borang yang sesuai/tidak sesuai dengan kenyataan, dengan penjelasan sebagai tercantum di dalam daftar sebagai berikut.</t>
  </si>
  <si>
    <t>Deskripsi Asesor Berdasarkan Analisis dan Evaluasi Lapangan</t>
  </si>
  <si>
    <t>KRITERIA 1 VISI, MISI, TUJUAN DAN STRATEGI</t>
  </si>
  <si>
    <t>KRITERIA 2 TATA PAMONG, TATA KELOLA DAN KERJASAMA</t>
  </si>
  <si>
    <t>KRITERIA 3 MAHASISWA</t>
  </si>
  <si>
    <t>KRITERIA 4 SUMBER DAYA MANUSIA</t>
  </si>
  <si>
    <t>KRITERIA 5 KEUANGAN, SARANA DAN PRASARANA</t>
  </si>
  <si>
    <t>KRITERIA 6 PENDIDIKAN</t>
  </si>
  <si>
    <t>KRITERIA 7 PENELITIAN</t>
  </si>
  <si>
    <t>KRITERIA 8 PENGABDIAN KEPADA MASYARAKAT</t>
  </si>
  <si>
    <t>KRITERIA 9 LUARAN DAN CAPAIAN TRIDHARMA</t>
  </si>
  <si>
    <t>AKREDITASI PROGRAM STUDI</t>
  </si>
  <si>
    <t>LEMBAGA AKREDITASI MANDIRI EKONOMI, MANAJEMEN, AKUNTANSI DAN BISNIS</t>
  </si>
  <si>
    <t>Pilih Program:</t>
  </si>
  <si>
    <t>ASESMEN LAPANGAN</t>
  </si>
  <si>
    <t>Kota Penilaian</t>
  </si>
  <si>
    <t>Kode Panel</t>
  </si>
  <si>
    <t>TS</t>
  </si>
  <si>
    <t>/</t>
  </si>
  <si>
    <t>TS = Tahun akademik penuh terakhir saat pengajuan usulan akreditasi</t>
  </si>
  <si>
    <t>Pemenuhan Syarat Perlu Peringkat Akreditasi</t>
  </si>
  <si>
    <t>Standar Pendidikan Tinggi yang ditetapkan oleh Perguruan Tinggi sesuai atau melampaui**)</t>
  </si>
  <si>
    <t>Target pada Rencana Strategis</t>
  </si>
  <si>
    <t>Status</t>
  </si>
  <si>
    <t>Standar Pendidikan Tinggi yang ditetapkan oleh Perguruan Tinggi sesuai atau melampaui</t>
  </si>
  <si>
    <t xml:space="preserve"> Pemenuhan Syarat Perlu Peringkat Akreditasi</t>
  </si>
  <si>
    <t>atau yang Ditugaskan</t>
  </si>
  <si>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</si>
  <si>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</si>
  <si>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</si>
  <si>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</si>
  <si>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Tujuan diturunkan dari visi dan misi dan dievaluasi serta ditinjau ulang secara berkala agar sesuai dengan arah perkembangan ekonomi dan bisnis masa sekarang dan masa yang akan datang.</t>
  </si>
  <si>
    <t>Sasaran diturunkan dari tujuan yang dinyatakan secara spesifik, terukur, hal yang akan dicapai, waktu pencapaiannya dan  keterlibatan pemangku kepentingan.</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</si>
  <si>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</si>
  <si>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Strategi mendeskripsikan penyusunan dan penetapan strategi dengan melibatkan seluruh pemangku kepentingan serta peninjauan dan evaluasi terhadap implementasi strategi yang efektif dan efisien.</t>
  </si>
  <si>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</si>
  <si>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</si>
  <si>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Unit Pengelola Program Studi mendeskripsikan sistem manajemen mutu internal yang diimplementasikan secara konsisten, efektif dan efisien serta dilaporkan secara berkala untuk tindak lanjut peningkatan mutu pendidikan tinggi. ***)</t>
  </si>
  <si>
    <t xml:space="preserve">Unit Pengelola Program Studi menjelaskan kegiatan dengan para mitranya dan hasil dari kegiatan tersebut.  </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</si>
  <si>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</si>
  <si>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Unit Pengelola Program Studi melakukan evaluasi kerjasama secara berkala dan tindak lanjut dengan mempertimbangkan dampak internal dan eksternal kerjasama.</t>
  </si>
  <si>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</si>
  <si>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Unit Pengelola Program Studi menjelaskan sistem penerimaan mahasiswa baru meliputi kriteria dan persyaratan yang bersifat inklusif dengan mempertimbangkan asas pemerataan dan rasa keadilan.</t>
  </si>
  <si>
    <t xml:space="preserve">Unit Pengelola Program Studi menyiapkan, menjelaskan dan mendukung mahasiswa untuk menjamin kemajuan akademik dan mendorong keberhasilan mahasiswa dalam penyelesaian program. </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</si>
  <si>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</si>
  <si>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Layanan Akademik Mahasiswa</t>
  </si>
  <si>
    <t>Kinerja Akademik Mahasiswa</t>
  </si>
  <si>
    <t xml:space="preserve">Unit Pengelola Program Studi mendeskripsikan hasil kegiatan mahasiswa mengikuti program profesi, sertifikasi dan/atau lisensi bidang ilmu EMBA untuk meningkatkan kualitas lulusan yang sesuai dengan profil lulusan program studi. </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</si>
  <si>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</si>
  <si>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 xml:space="preserve">Unit Pengelola Program Studi menjelaskan upaya ketersediaan untuk  kesejahteraan mental dan fisik mahasiswa serta akses kepada mahasiswa untuk mendapatkan dan layanan kesehatan fisik dan layanan konseling. </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</si>
  <si>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</si>
  <si>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 xml:space="preserve">Unit Pengelola Program Studi memfasilitasi interaksi mahasiswa dengan sesama mahasiswa, dosen, alumni dan profesional dalam kegiatan akademik dan non-akademik untuk pengembangan kompetensi dan karir mahasiswa. </t>
  </si>
  <si>
    <t>3.e.1</t>
  </si>
  <si>
    <t>3.e.2</t>
  </si>
  <si>
    <t>Unit Pengelola Program Studi menugaskan dosen tetap dan dosen tidak tetap dengan jumlah dan kualifikasi yang sesuai dengan visi, misi, tujuan dan strategi serta memenuhi aturan SN-Dikti. ***)</t>
  </si>
  <si>
    <t>Dosen secara kolektif dan individual mendeskripsikan keterlibatan akademik dan profesional secara signifikan dan memperkuat modal intelektual yang diperlukan untuk mendukung hasil berkualitas tinggi yang konsisten dengan visi, misi, tujuan dan strategi.</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</si>
  <si>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</si>
  <si>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Unit Pengelola Program studi mendeskripsikan mekanisme dan prosedur dalam pengembangan karir akademik, keikutsertaan sertifikasi profesional dosen dalam bidang EMBA dan sesuai dengan visi, misi, tujuan dan strategi.</t>
  </si>
  <si>
    <t>Unit Pengelola Program Studi mendeskripsikan pengelolaan dosen secara sistematis yang memberikan tanggung jawab kepada setiap dosen untuk memenuhi visi dan misi program studi dan menetapkan harapan yang realistis untuk setiap dosen. ***)</t>
  </si>
  <si>
    <t>Unit Pengelola Program Studi mendeskripsikan proses evaluasi, promosi dan penghargaan dosen yang dikomunikasikan kepada dosen dengan jelas dan sistematis untuk mendukung visi, misi, tujuan dan strategi.</t>
  </si>
  <si>
    <t>4.a.3</t>
  </si>
  <si>
    <t>4.a.4</t>
  </si>
  <si>
    <t>4.a.5</t>
  </si>
  <si>
    <t>4.a.6</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</si>
  <si>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</si>
  <si>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Unit Pengelola Program Studi mendeskripsikan  program pengembangan kompetensi tenaga kependidikan melalui pendidikan dan pelatihan, untuk meningkatkan kualifikasi dan kinerja mereka sesuai dengan visi, misi, tujuan dan strategi.</t>
  </si>
  <si>
    <t>Unit Pengelola Program Studi mendeskripsikan mekanisme dan prosedur pengembangan karir akademik dan sertifikasi profesional bagi tenaga kependidikan sesuai dengan visi, misi, tujuan dan strategi.</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</si>
  <si>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</si>
  <si>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Unit Pengelola Program Studi menjelaskan kecukupan dan rencana pengembangan sarana dan prasarana untuk melayani mahasiswa, dosen dan tenaga kependidikan dengan merujuk pada SN-Dikti dan selaras dengan visi, misi, tujuan dan strategi.</t>
  </si>
  <si>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</si>
  <si>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</si>
  <si>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Unit Pengelola Program Studi mendokumentasikan proses jaminan pembelajaran dengan baik yang sesuai dengan profil lulusan, kompetensi lulusan dan capaian pembelajaran yang telah ditetapkan serta selaras dengan visi, misi, tujuan dan strategi.</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</si>
  <si>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</si>
  <si>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</si>
  <si>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 xml:space="preserve">Unit Pengelola Program Studi mendeskripsikan pedoman pelaksanaan dan roadmap penelitian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</si>
  <si>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</si>
  <si>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Unit Pengelola Program Studi memiliki sumber pendanaan dan realisasi yang berasal dari internal, pemerintah, industri dan lembaga lain yang relevan dan mendukung visi, misi, tujuan dan strategi.</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</si>
  <si>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</si>
  <si>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</si>
  <si>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 xml:space="preserve">Unit Pengelola Program Studi mendeskripsikan pedoman pelaksanaan dan roadmap pengabdian kepada masyarakat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</si>
  <si>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</si>
  <si>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</si>
  <si>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</si>
  <si>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8.a.3</t>
  </si>
  <si>
    <t xml:space="preserve">Unit Pengelola Program Studi mendeskripsikan profil dan capaian pembelajaran lulusan sesuai dengan yang ditetapkan oleh Unit Pengelola Program Studi dan perguruan tinggi dengan mengacu pada KKNI serta selaras dengan visi keilmuan program studi. </t>
  </si>
  <si>
    <t>Unit Pengelola Program Studi mendeskripsikan hasil penelusuran lulusan, umpan balik pengguna lulusan dan persepsi publik terhadap lulusan yang sesuai dengan capaian pembelajaran lulusan.</t>
  </si>
  <si>
    <t>Unit Pengelola Program Studi mendeskripsikan kontribusi intelektual yang ditunjukkan dengan rekognisi pada bidang pendidikan dan pengajaran yang bermanfaat untuk akademik, profesional dan sosial masyarakat sesuai dengan visi, misi, tujuan dan strategi.</t>
  </si>
  <si>
    <t>Unit Pengelola Program Studi mendeskripsikan prestasi akademik dan non-akademik yang sesuai dengan Standar Perguruan Tinggi atau Unit Pengelola Program Studi dan selaras dengan visi, misi, tujuan dan strategi.</t>
  </si>
  <si>
    <t>Unit Pengelola Program Studi mendeskripsikan rata-rata lulusan dengan masa studi yang sesuai dengan dengan Standar Perguruan Tinggi atau Unit Pengelola Program Studi dan selaras dengan visi, misi, tujuan dan strategi.</t>
  </si>
  <si>
    <t>Unit Pengelola Program Studi mendeskripsikan data lulusan yang berhasil memasuki dunia kerja dan bisnis yang sesuai dengan Standar Perguruan Tinggi atau Unit Pengelola Program Studi dan selaras dengan visi, misi, tujuan dan strategi.</t>
  </si>
  <si>
    <t>Unit Pengelola Program Studi mendeskripsikan lulusan yang bekerja selaras dengan bidangnya yang sesuai dengan Standar Perguruan Tinggi atau Unit Pengelola Program Studi dan selaras dengan visi, misi, tujuan dan strategi.</t>
  </si>
  <si>
    <t>Unit Pengelola Program Studi mendeskripsikan  lulusan dengan jangkauan operasi kerja yang sesuai dengan Standar Perguruan Tinggi atau Unit Pengelola Program Studi dan selaras dengan visi, misi, tujuan dan strategi.</t>
  </si>
  <si>
    <t>Unit Pengelola Program Studi melakukan survei kepuasan pengguna akan kemampuan kerja lulusan dengan hasil yang sesuai dengan Standar Perguruan Tinggi atau Unit Pengelola Program Studi dan selaras dengan visi, misi, tujuan dan strategi.</t>
  </si>
  <si>
    <t>Penelitian</t>
  </si>
  <si>
    <t xml:space="preserve">Pengabdian kepada Masyarakat </t>
  </si>
  <si>
    <t>Unit Pengelola Program Studi mendeskripsikan kontribusi intelektual yang ditunjukkan dengan rekognisi pada bidang pengabdian masyarakat yang bermanfaat untuk akademik, profesional dan sosial masyarakat sesuai dengan visi dan misi Unit Pengelola Program Studi.</t>
  </si>
  <si>
    <t>Unit Pengelola Program Studi melakukan evaluasi proses pengabdian masyarakat yang merupakan bagian dari penilaian kinerja dosen.</t>
  </si>
  <si>
    <t>Unit Pengelola Program Studi mendeskripsikan pedoman yang mengatur kontribusi hasil luaran pengabdian kepada masyarakat untuk pengembangan ilmu pengetahuan, praktek dan profesional.</t>
  </si>
  <si>
    <t>9.c.1</t>
  </si>
  <si>
    <t>9.c.2</t>
  </si>
  <si>
    <t>9.c.3</t>
  </si>
  <si>
    <t>9.a.6</t>
  </si>
  <si>
    <t>9.a.7</t>
  </si>
  <si>
    <t>9.a.8</t>
  </si>
  <si>
    <t>9.a.9</t>
  </si>
  <si>
    <t>9.a.10</t>
  </si>
  <si>
    <t>9.a.11</t>
  </si>
  <si>
    <r>
      <rPr>
        <b/>
        <sz val="12"/>
        <color theme="1"/>
        <rFont val="Calibri"/>
        <family val="2"/>
        <scheme val="minor"/>
      </rPr>
      <t xml:space="preserve">LUARAN DAN CAPAIAN TRIDHARMA
</t>
    </r>
    <r>
      <rPr>
        <sz val="12"/>
        <color theme="1"/>
        <rFont val="Calibri"/>
        <family val="2"/>
        <scheme val="minor"/>
      </rPr>
      <t>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t>
    </r>
  </si>
  <si>
    <r>
      <t xml:space="preserve">PENGABDIAN KEPADA MASYARAKAT
</t>
    </r>
    <r>
      <rPr>
        <sz val="12"/>
        <color theme="1"/>
        <rFont val="Calibri"/>
        <family val="2"/>
        <scheme val="minor"/>
      </rPr>
      <t xml:space="preserve">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</si>
  <si>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t xml:space="preserve">PENELITIAN
</t>
    </r>
    <r>
      <rPr>
        <sz val="12"/>
        <color theme="1"/>
        <rFont val="Calibri"/>
        <family val="2"/>
        <scheme val="minor"/>
      </rPr>
      <t>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</si>
  <si>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</si>
  <si>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b/>
        <sz val="12"/>
        <color theme="1"/>
        <rFont val="Calibri"/>
        <family val="2"/>
        <scheme val="minor"/>
      </rPr>
      <t xml:space="preserve">SUMBER DAYA MANUSIA 
</t>
    </r>
    <r>
      <rPr>
        <sz val="12"/>
        <color theme="1"/>
        <rFont val="Calibri"/>
        <family val="2"/>
        <scheme val="minor"/>
      </rPr>
      <t>Unit Pengelola Program Studi menjelaskan kemampuannya untuk memenuhi kebutuhan akan dosen dan tenaga kependidikan secara kuantitatif dan kualitatif sesuai dengan visi, misi, tujuan dan strategi Unit Pengelola Program Studi</t>
    </r>
  </si>
  <si>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</si>
  <si>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</si>
  <si>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</si>
  <si>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7.a.3</t>
  </si>
  <si>
    <t xml:space="preserve">Unit Pengelola Program Studi mendeskripsikan tingkat pemenuhan target capaian pembelajaran program studi. </t>
  </si>
  <si>
    <t>Unit Pengelola Program Studi mendeskripsikan hasil intervensi dan penerapan penyesuaian/peninjauan kurikulum untuk perbaikan kualitas pembelajaran berdasar tingkat pemenuhan capaian pembelajaran dan masukan dari para pemangku kepentingan.</t>
  </si>
  <si>
    <t>9.a.12</t>
  </si>
  <si>
    <t>9.a.13</t>
  </si>
  <si>
    <t>6.b.4</t>
  </si>
  <si>
    <t>Per Indikator</t>
  </si>
  <si>
    <t>Per Dimensi</t>
  </si>
  <si>
    <t>FORMULIR PENILAIAN ASESMEN LAPANGAN AKREDITASI PROGRAM STUDI</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</si>
  <si>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</si>
  <si>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Tanggal Asesmen Lapangan</t>
  </si>
  <si>
    <t>Berita acara visitasi ini ditandatangani oleh Asesor dan Pimpinan UPPS/Ketua Program Studi setelah isi tabel tersebut di atas diperiksa dan disetujui oleh Pimpinan UPPS/Ketua Program Studi.</t>
  </si>
  <si>
    <t>Pimpinan UPPS/Ketua Program Studi</t>
  </si>
  <si>
    <t>***) Indikator yang merupakan bagian dari Syarat Perlu Terakreditasi.</t>
  </si>
  <si>
    <t>Tanggal Penilaian</t>
  </si>
  <si>
    <t>Program Sarjana</t>
  </si>
  <si>
    <t xml:space="preserve">Perguruan Tinggi </t>
  </si>
  <si>
    <t>Unit Pengelola Program Studi</t>
  </si>
  <si>
    <t>(Penilaian Tim Asesor)</t>
  </si>
  <si>
    <t>(Kota, Tanggal)</t>
  </si>
  <si>
    <t>I. ………………………………                                         ………………..</t>
  </si>
  <si>
    <t>II. ………………………………                                        ………………..</t>
  </si>
  <si>
    <t>(……………………………………)</t>
  </si>
  <si>
    <t>Berdasarkan hasil asesmen kecukupan dan asesmen lapangan, tim asesor memberikan rekomendasi pembinaan Program Studi dan Unit Pengelola Program Studi sebagai berikut:</t>
  </si>
  <si>
    <t>REKOMENDASI PEMBINAAN PROGRAM STUDI DAN UNIT PENGELOLA PROGRAM STUDI</t>
  </si>
  <si>
    <t>Rekomendasi Hasil AL :</t>
  </si>
  <si>
    <t>Asesor                                                                        Tanda Tangan</t>
  </si>
  <si>
    <r>
      <t>Rekomendasi ditulis dalam bentuk uraian menyeluruh dan kualitatif atas setiap kriteria yang menjelaskan kekuatan (keunggulan) dan kelemahan dari program studi yang disertai dengan pemberian apresiasi/komendasi (</t>
    </r>
    <r>
      <rPr>
        <i/>
        <sz val="12"/>
        <color rgb="FF000000"/>
        <rFont val="Calibri"/>
        <family val="2"/>
      </rPr>
      <t>commendation</t>
    </r>
    <r>
      <rPr>
        <sz val="12"/>
        <color rgb="FF000000"/>
        <rFont val="Calibri"/>
        <family val="2"/>
      </rPr>
      <t>) atas hasil yang telah dicapai, serta pemberian saran perbaikan/rekomendasi (</t>
    </r>
    <r>
      <rPr>
        <i/>
        <sz val="12"/>
        <color rgb="FF000000"/>
        <rFont val="Calibri"/>
        <family val="2"/>
      </rPr>
      <t>recommendation</t>
    </r>
    <r>
      <rPr>
        <sz val="12"/>
        <color rgb="FF000000"/>
        <rFont val="Calibri"/>
        <family val="2"/>
      </rPr>
      <t>) untuk hal-hal yang masih harus diperbaiki dan ditingkatkan dengan memerhatikan visi, misi, tujuan dan strategi Unit Pengelola Program Studi.</t>
    </r>
  </si>
  <si>
    <t>Asesor I :</t>
  </si>
  <si>
    <t>Asesor II :</t>
  </si>
  <si>
    <t>….................................................</t>
  </si>
  <si>
    <t>REKAPITULASI PENILAIAN</t>
  </si>
  <si>
    <t>Pemenuhan Indikator</t>
  </si>
  <si>
    <t xml:space="preserve">Pemenuhan Standar Pendidikan Tinggi yang ditetapkan oleh Perguruan Tinggi </t>
  </si>
  <si>
    <t>Sesuai SN-Dikti</t>
  </si>
  <si>
    <t>Sesuai Target pada Rencana Strategis</t>
  </si>
  <si>
    <t>Melampaui SN-Dikti</t>
  </si>
  <si>
    <t>Melampaui Target pada Rencana Strategis</t>
  </si>
  <si>
    <t>Level Lokal/Wilayah</t>
  </si>
  <si>
    <t>Level Nasional</t>
  </si>
  <si>
    <t>Level Internasional</t>
  </si>
  <si>
    <t>Unggul</t>
  </si>
  <si>
    <t>Baik Sekali</t>
  </si>
  <si>
    <t>✓</t>
  </si>
  <si>
    <t>Memenuhi Indikator</t>
  </si>
  <si>
    <t>Tidak Memenuhi Indikator</t>
  </si>
  <si>
    <t>Pemenuhan Syarat Perlu Terakreditasi</t>
  </si>
  <si>
    <t>Memenuhi Syarat Perlu</t>
  </si>
  <si>
    <t>Tidak Memenuhi Syarat Perlu</t>
  </si>
  <si>
    <t>REKOMENDASI HASIL AL</t>
  </si>
  <si>
    <t>****) Penilaian secara komprehensif atas kelayakan mutu Program Studi yang memerhatikan interaksi/keterkaitan antar kriteria pada Instrumen APS EMBA.</t>
  </si>
  <si>
    <t>Evaluasi Terintegrasi****):</t>
  </si>
  <si>
    <t>Unit Pengelola Program Studi mendeskripsikan kontribusi intelektual yang ditunjukkan dengan rekognisi pada bidang penelitian yang bermanfaat untuk akademik, profesional dan sosial masyarakat sesuai dengan visi, misi, tujuan dan strategi serta arah perkembangan ekonomi dan bisnis di tingkat lokal, nasional dan internasional.</t>
  </si>
  <si>
    <t>Unit Pengelola Program Studi melakukan evaluasi proses penelitian yang merupakan bagian dari penilaian kinerja dosen.</t>
  </si>
  <si>
    <t>Unit Pengelola Program Studi mendeskripsikan pedoman yang mengatur kontribusi hasil luaran penelitian untuk pengembangan ilmu pengetahuan, praktek dan profesional.</t>
  </si>
  <si>
    <t>Deskripsi Penilaian Setiap Dimensi</t>
  </si>
  <si>
    <t>Salinan Permendikbud Nomor 3 Tahun 2020 tentang Standar Nasional Pendidikan Tinggi</t>
  </si>
  <si>
    <r>
      <t>Pemenuhan Daya Saing 6 Dimensi pada Klaster</t>
    </r>
    <r>
      <rPr>
        <b/>
        <i/>
        <sz val="12"/>
        <color theme="1"/>
        <rFont val="Calibri"/>
        <family val="2"/>
        <scheme val="minor"/>
      </rPr>
      <t xml:space="preserve"> Output dan Outcome</t>
    </r>
  </si>
  <si>
    <r>
      <t xml:space="preserve">Pemenuhan Daya Saing 6 Dimensi pada Klaster </t>
    </r>
    <r>
      <rPr>
        <b/>
        <i/>
        <sz val="12"/>
        <color theme="1"/>
        <rFont val="Calibri"/>
        <family val="2"/>
        <scheme val="minor"/>
      </rPr>
      <t>Output dan Outcome</t>
    </r>
  </si>
  <si>
    <t>Pemenuhan Daya Saing (21 Dimensi Terpilih Penentu Daya Saing pada Level Lokal/Wilayah, Nasional, atau Internasional)</t>
  </si>
  <si>
    <t>Pemenuhan Daya Saing (6 Dimensi Lainnya Penentu Daya Saing pada Level Lokal/Wilayah atau Nasional)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</si>
</sst>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b/>
      <sz val="12"/>
      <color theme="1"/>
      <name val="Calibri"/>
      <family val="2"/>
      <scheme val="minor"/>
    </font>
    <font>
      <b/>
      <sz val="14"/>
      <color theme="1"/>
      <name val="Calibri"/>
      <family val="2"/>
      <scheme val="minor"/>
    </font>
    <font>
      <sz val="12"/>
      <color rgb="FF000000"/>
      <name val="Calibri"/>
      <family val="2"/>
    </font>
    <font>
      <b/>
      <sz val="11"/>
      <color theme="1"/>
      <name val="Calibri"/>
      <family val="2"/>
      <scheme val="minor"/>
    </font>
    <font>
      <i/>
      <sz val="12"/>
      <color theme="1"/>
      <name val="Calibri"/>
      <family val="2"/>
      <scheme val="minor"/>
    </font>
    <font>
      <sz val="10"/>
      <color rgb="FF000000"/>
      <name val="Arial"/>
      <family val="2"/>
    </font>
    <font>
      <sz val="10"/>
      <color rgb="FF000000"/>
      <name val="Calibri"/>
      <family val="2"/>
    </font>
    <font>
      <sz val="11"/>
      <color rgb="FF000000"/>
      <name val="Calibri"/>
      <family val="2"/>
    </font>
    <font>
      <b/>
      <sz val="14"/>
      <color rgb="FF000000"/>
      <name val="Calibri"/>
      <family val="2"/>
    </font>
    <font>
      <i/>
      <sz val="12"/>
      <color rgb="FF000000"/>
      <name val="Calibri"/>
      <family val="2"/>
    </font>
    <font>
      <b/>
      <sz val="12"/>
      <color rgb="FF000000"/>
      <name val="Calibri"/>
      <family val="2"/>
    </font>
    <font>
      <b/>
      <sz val="18"/>
      <color theme="1"/>
      <name val="Calibri"/>
      <family val="2"/>
      <scheme val="minor"/>
    </font>
    <font>
      <b/>
      <sz val="16"/>
      <color theme="1"/>
      <name val="Calibri"/>
      <family val="2"/>
      <scheme val="minor"/>
    </font>
    <font>
      <i/>
      <sz val="10"/>
      <color theme="1"/>
      <name val="Calibri"/>
      <family val="2"/>
      <scheme val="minor"/>
    </font>
    <font>
      <sz val="16"/>
      <color theme="1"/>
      <name val="Calibri"/>
      <family val="2"/>
      <scheme val="minor"/>
    </font>
    <font>
      <sz val="12"/>
      <color theme="1"/>
      <name val="Calibri (Body)"/>
    </font>
    <font>
      <b/>
      <sz val="12"/>
      <color theme="1"/>
      <name val="Calibri (Body)"/>
    </font>
    <font>
      <b/>
      <sz val="10"/>
      <color rgb="FF000000"/>
      <name val="Calibri"/>
      <family val="2"/>
    </font>
    <font>
      <b/>
      <sz val="10"/>
      <color rgb="FF000000"/>
      <name val="Arial"/>
      <family val="2"/>
    </font>
    <font>
      <sz val="8"/>
      <name val="Calibri"/>
      <family val="2"/>
      <scheme val="minor"/>
    </font>
    <font>
      <sz val="11"/>
      <color theme="1"/>
      <name val="Arial"/>
      <family val="2"/>
    </font>
    <font>
      <u/>
      <sz val="12"/>
      <color theme="10"/>
      <name val="Calibri"/>
      <family val="2"/>
      <scheme val="minor"/>
    </font>
    <font>
      <u/>
      <sz val="12"/>
      <name val="Calibri"/>
      <family val="2"/>
      <scheme val="minor"/>
    </font>
    <font>
      <b/>
      <i/>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xf numFmtId="0" fontId="22" fillId="0" borderId="0" applyNumberFormat="0" applyFill="0" applyBorder="0" applyAlignment="0" applyProtection="0"/>
  </cellStyleXfs>
  <cellXfs count="215">
    <xf numFmtId="0" fontId="0" fillId="0" borderId="0" xfId="0"/>
    <xf numFmtId="0" fontId="1" fillId="0" borderId="0" xfId="0" applyFont="1" applyAlignment="1">
      <alignment horizontal="left" vertical="top"/>
    </xf>
    <xf numFmtId="0" fontId="0" fillId="0" borderId="0" xfId="0" applyAlignment="1">
      <alignment horizontal="center" vertical="center" wrapText="1"/>
    </xf>
    <xf numFmtId="0" fontId="6" fillId="0" borderId="0" xfId="0" applyFont="1" applyAlignment="1">
      <alignment vertical="top" wrapText="1"/>
    </xf>
    <xf numFmtId="0" fontId="7" fillId="0" borderId="0" xfId="0" applyFont="1" applyAlignment="1">
      <alignment horizontal="center"/>
    </xf>
    <xf numFmtId="0" fontId="6" fillId="0" borderId="0" xfId="0" applyFont="1" applyAlignment="1">
      <alignment horizontal="center" vertical="top" wrapText="1"/>
    </xf>
    <xf numFmtId="0" fontId="3" fillId="0" borderId="0" xfId="1" applyFont="1"/>
    <xf numFmtId="0" fontId="0" fillId="0" borderId="0" xfId="0" applyAlignment="1">
      <alignment horizontal="right" vertical="top"/>
    </xf>
    <xf numFmtId="0" fontId="3" fillId="0" borderId="0" xfId="1" applyFont="1" applyAlignment="1">
      <alignment horizontal="left" vertical="center"/>
    </xf>
    <xf numFmtId="0" fontId="11" fillId="0" borderId="0" xfId="1" applyFont="1"/>
    <xf numFmtId="0" fontId="3" fillId="0" borderId="0" xfId="1" applyFont="1" applyAlignment="1" applyProtection="1">
      <alignment vertical="top" wrapText="1"/>
      <protection locked="0"/>
    </xf>
    <xf numFmtId="0" fontId="3" fillId="0" borderId="0" xfId="1" applyFont="1" applyAlignment="1" applyProtection="1">
      <alignment horizontal="left" vertical="top" wrapText="1"/>
      <protection locked="0"/>
    </xf>
    <xf numFmtId="0" fontId="3" fillId="0" borderId="0" xfId="1" applyFont="1" applyAlignment="1">
      <alignment vertical="top"/>
    </xf>
    <xf numFmtId="0" fontId="3" fillId="0" borderId="0" xfId="1" applyFont="1" applyAlignment="1">
      <alignment horizontal="left" vertical="top"/>
    </xf>
    <xf numFmtId="0" fontId="3" fillId="0" borderId="0" xfId="1" applyFont="1" applyAlignment="1">
      <alignment horizontal="center" vertical="top" wrapText="1"/>
    </xf>
    <xf numFmtId="0" fontId="3" fillId="0" borderId="0" xfId="1" applyFont="1" applyAlignment="1" applyProtection="1">
      <alignment horizontal="left" vertical="top"/>
      <protection locked="0"/>
    </xf>
    <xf numFmtId="0" fontId="0" fillId="0" borderId="0" xfId="0" applyAlignment="1">
      <alignment horizontal="center"/>
    </xf>
    <xf numFmtId="0" fontId="1" fillId="3" borderId="0" xfId="0" applyFont="1" applyFill="1" applyAlignment="1">
      <alignment vertical="center"/>
    </xf>
    <xf numFmtId="0" fontId="0" fillId="3" borderId="0" xfId="0" applyFill="1"/>
    <xf numFmtId="0" fontId="12" fillId="3" borderId="0" xfId="0" applyFont="1" applyFill="1" applyAlignment="1">
      <alignment vertical="center"/>
    </xf>
    <xf numFmtId="0" fontId="2" fillId="3" borderId="0" xfId="0" applyFont="1" applyFill="1" applyAlignment="1">
      <alignment vertical="center"/>
    </xf>
    <xf numFmtId="0" fontId="1" fillId="3" borderId="9" xfId="0" applyFont="1" applyFill="1" applyBorder="1" applyAlignment="1">
      <alignment vertical="center"/>
    </xf>
    <xf numFmtId="0" fontId="0" fillId="3" borderId="9" xfId="0" applyFill="1" applyBorder="1"/>
    <xf numFmtId="0" fontId="14" fillId="3" borderId="0" xfId="0" applyFont="1" applyFill="1" applyAlignment="1">
      <alignment vertical="top"/>
    </xf>
    <xf numFmtId="0" fontId="15" fillId="3" borderId="0" xfId="0" applyFont="1" applyFill="1" applyAlignment="1">
      <alignment vertical="center"/>
    </xf>
    <xf numFmtId="0" fontId="1" fillId="4" borderId="0" xfId="0" applyFont="1" applyFill="1" applyAlignment="1">
      <alignment horizontal="left" vertical="center"/>
    </xf>
    <xf numFmtId="0" fontId="0" fillId="3" borderId="0" xfId="0" applyFill="1" applyAlignment="1">
      <alignment vertical="center"/>
    </xf>
    <xf numFmtId="0" fontId="1" fillId="3" borderId="0" xfId="0" applyFont="1" applyFill="1" applyAlignment="1">
      <alignment horizontal="left" vertical="center"/>
    </xf>
    <xf numFmtId="0" fontId="0" fillId="3" borderId="0" xfId="0" applyFill="1" applyAlignment="1">
      <alignment horizontal="left"/>
    </xf>
    <xf numFmtId="0" fontId="1" fillId="3" borderId="0" xfId="0" applyFont="1" applyFill="1" applyAlignment="1">
      <alignment horizontal="center" vertical="center"/>
    </xf>
    <xf numFmtId="0" fontId="14" fillId="3" borderId="0" xfId="0" applyFont="1" applyFill="1" applyAlignment="1">
      <alignment vertical="center"/>
    </xf>
    <xf numFmtId="0" fontId="18" fillId="0" borderId="0" xfId="0" applyFont="1" applyAlignment="1">
      <alignment horizontal="center"/>
    </xf>
    <xf numFmtId="0" fontId="19" fillId="0" borderId="0" xfId="0" applyFont="1" applyAlignment="1">
      <alignment horizontal="center" vertical="top" wrapText="1"/>
    </xf>
    <xf numFmtId="0" fontId="6" fillId="0" borderId="0" xfId="0" applyFont="1" applyAlignment="1">
      <alignment horizontal="left" vertical="top"/>
    </xf>
    <xf numFmtId="0" fontId="6" fillId="0" borderId="0" xfId="0" applyFont="1" applyAlignment="1">
      <alignment vertical="top"/>
    </xf>
    <xf numFmtId="0" fontId="19" fillId="0" borderId="0" xfId="0" applyFont="1" applyAlignment="1">
      <alignment horizontal="center" vertical="top"/>
    </xf>
    <xf numFmtId="0" fontId="7" fillId="0" borderId="0" xfId="0" applyFont="1" applyAlignment="1" applyProtection="1">
      <alignment horizontal="center"/>
      <protection locked="0"/>
    </xf>
    <xf numFmtId="0" fontId="6" fillId="0" borderId="0" xfId="0" applyFont="1" applyProtection="1">
      <protection locked="0"/>
    </xf>
    <xf numFmtId="0" fontId="19" fillId="0" borderId="0" xfId="0" applyFont="1" applyAlignment="1" applyProtection="1">
      <alignment horizontal="center"/>
      <protection locked="0"/>
    </xf>
    <xf numFmtId="0" fontId="1" fillId="0" borderId="0" xfId="0" applyFont="1" applyAlignment="1">
      <alignment horizontal="center"/>
    </xf>
    <xf numFmtId="0" fontId="0" fillId="0" borderId="0" xfId="0" applyAlignment="1" applyProtection="1">
      <alignment horizontal="center"/>
      <protection locked="0"/>
    </xf>
    <xf numFmtId="0" fontId="6" fillId="0" borderId="0" xfId="0" applyFont="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0" xfId="0" applyFont="1" applyAlignment="1" applyProtection="1">
      <alignment horizontal="left"/>
      <protection locked="0"/>
    </xf>
    <xf numFmtId="0" fontId="0" fillId="0" borderId="1" xfId="0"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1" fillId="4" borderId="0" xfId="0" applyFont="1" applyFill="1" applyAlignment="1">
      <alignment horizontal="left" vertical="center"/>
    </xf>
    <xf numFmtId="0" fontId="1" fillId="0" borderId="1" xfId="0" applyFont="1" applyBorder="1" applyAlignment="1">
      <alignment horizontal="center" vertical="center" wrapText="1"/>
    </xf>
    <xf numFmtId="0" fontId="0" fillId="0" borderId="0" xfId="0" applyAlignment="1">
      <alignment horizontal="left" vertical="center" wrapText="1"/>
    </xf>
    <xf numFmtId="0" fontId="6" fillId="0" borderId="0" xfId="0" applyFont="1" applyAlignment="1">
      <alignment horizontal="left" vertical="top" wrapText="1"/>
    </xf>
    <xf numFmtId="0" fontId="6" fillId="0" borderId="0" xfId="0" applyFont="1" applyAlignment="1" applyProtection="1">
      <alignment horizontal="left" vertical="center" wrapText="1"/>
      <protection locked="0"/>
    </xf>
    <xf numFmtId="0" fontId="7" fillId="0" borderId="0" xfId="0" applyFont="1" applyAlignment="1">
      <alignment horizontal="center" vertical="center" wrapText="1"/>
    </xf>
    <xf numFmtId="15" fontId="0" fillId="0" borderId="0" xfId="0" applyNumberFormat="1" applyAlignment="1">
      <alignment horizontal="left" vertical="center" wrapText="1"/>
    </xf>
    <xf numFmtId="15" fontId="3" fillId="0" borderId="0" xfId="1" applyNumberFormat="1" applyFont="1" applyAlignment="1">
      <alignment horizontal="left" vertical="center"/>
    </xf>
    <xf numFmtId="0" fontId="0" fillId="0" borderId="1" xfId="0" applyBorder="1" applyAlignment="1">
      <alignment horizontal="left" vertical="top" wrapText="1"/>
    </xf>
    <xf numFmtId="0" fontId="21" fillId="7" borderId="0" xfId="0" applyFont="1" applyFill="1"/>
    <xf numFmtId="0" fontId="0" fillId="7" borderId="0" xfId="0" applyFill="1"/>
    <xf numFmtId="0" fontId="0" fillId="8" borderId="0" xfId="0" applyFill="1"/>
    <xf numFmtId="0" fontId="2"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horizontal="left" vertical="top" wrapText="1"/>
      <protection hidden="1"/>
    </xf>
    <xf numFmtId="0" fontId="2"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 fillId="0" borderId="0" xfId="0" applyFont="1" applyAlignment="1" applyProtection="1">
      <alignment vertical="top"/>
      <protection hidden="1"/>
    </xf>
    <xf numFmtId="0" fontId="1" fillId="0" borderId="0" xfId="0" applyFont="1" applyAlignment="1" applyProtection="1">
      <alignment horizontal="left" vertical="center"/>
      <protection hidden="1"/>
    </xf>
    <xf numFmtId="0" fontId="16" fillId="0" borderId="0" xfId="0" applyFont="1" applyProtection="1">
      <protection hidden="1"/>
    </xf>
    <xf numFmtId="0" fontId="0" fillId="0" borderId="0" xfId="0" applyFill="1" applyAlignment="1" applyProtection="1">
      <alignment horizontal="center" vertical="center"/>
      <protection hidden="1"/>
    </xf>
    <xf numFmtId="0" fontId="1" fillId="0" borderId="0" xfId="0" applyFont="1" applyAlignment="1" applyProtection="1">
      <alignment vertical="top" wrapText="1"/>
      <protection hidden="1"/>
    </xf>
    <xf numFmtId="15" fontId="16" fillId="0" borderId="0" xfId="0" applyNumberFormat="1" applyFont="1" applyAlignment="1" applyProtection="1">
      <alignment horizontal="left"/>
      <protection hidden="1"/>
    </xf>
    <xf numFmtId="0" fontId="0" fillId="0" borderId="1" xfId="0" applyBorder="1" applyAlignment="1" applyProtection="1">
      <alignment vertical="top" wrapText="1"/>
      <protection hidden="1"/>
    </xf>
    <xf numFmtId="0" fontId="0" fillId="6" borderId="1" xfId="0" applyFont="1" applyFill="1"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6" borderId="11" xfId="0" applyFill="1" applyBorder="1" applyAlignment="1" applyProtection="1">
      <alignment horizontal="center" vertical="center" wrapText="1"/>
      <protection hidden="1"/>
    </xf>
    <xf numFmtId="0" fontId="0" fillId="6" borderId="1" xfId="0" applyFill="1" applyBorder="1" applyAlignment="1" applyProtection="1">
      <alignment horizontal="center" vertical="center" wrapText="1"/>
      <protection hidden="1"/>
    </xf>
    <xf numFmtId="0" fontId="0" fillId="0" borderId="0" xfId="0" applyBorder="1" applyAlignment="1" applyProtection="1">
      <alignment horizontal="left" vertical="center" wrapText="1"/>
      <protection hidden="1"/>
    </xf>
    <xf numFmtId="0" fontId="0" fillId="0" borderId="0" xfId="0"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top" wrapText="1"/>
      <protection hidden="1"/>
    </xf>
    <xf numFmtId="0" fontId="0" fillId="5" borderId="1" xfId="0" applyFill="1" applyBorder="1" applyAlignment="1" applyProtection="1">
      <alignment horizontal="left" vertical="top" wrapText="1"/>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0" fillId="0" borderId="2" xfId="0"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2" borderId="1" xfId="0" applyFill="1" applyBorder="1" applyAlignment="1" applyProtection="1">
      <alignment horizontal="center" vertical="center"/>
      <protection hidden="1"/>
    </xf>
    <xf numFmtId="0" fontId="3" fillId="0" borderId="1" xfId="0" applyFont="1" applyBorder="1" applyAlignment="1" applyProtection="1">
      <alignment horizontal="justify" vertical="top"/>
      <protection hidden="1"/>
    </xf>
    <xf numFmtId="0" fontId="3" fillId="0" borderId="1" xfId="0" applyFont="1" applyBorder="1" applyAlignment="1" applyProtection="1">
      <alignment horizontal="justify" vertical="center"/>
      <protection hidden="1"/>
    </xf>
    <xf numFmtId="0" fontId="0" fillId="0" borderId="0" xfId="0" applyAlignment="1" applyProtection="1">
      <alignment horizontal="left" vertical="top"/>
      <protection hidden="1"/>
    </xf>
    <xf numFmtId="0" fontId="0" fillId="0" borderId="0" xfId="0" applyAlignment="1" applyProtection="1">
      <alignment horizontal="center" vertical="center" wrapText="1"/>
      <protection hidden="1"/>
    </xf>
    <xf numFmtId="0" fontId="16" fillId="0" borderId="0" xfId="0" applyFont="1" applyAlignment="1" applyProtection="1">
      <alignment horizontal="left" vertical="top"/>
      <protection hidden="1"/>
    </xf>
    <xf numFmtId="0" fontId="0" fillId="0" borderId="1" xfId="0" applyFont="1" applyBorder="1" applyAlignment="1" applyProtection="1">
      <alignment horizontal="center" vertical="center" wrapText="1"/>
      <protection hidden="1"/>
    </xf>
    <xf numFmtId="0" fontId="16" fillId="0" borderId="0" xfId="0" applyFont="1" applyAlignment="1" applyProtection="1">
      <alignment wrapText="1"/>
      <protection hidden="1"/>
    </xf>
    <xf numFmtId="0" fontId="0" fillId="0" borderId="0" xfId="0" applyFill="1" applyAlignment="1" applyProtection="1">
      <alignment horizontal="center" vertical="center" wrapText="1"/>
      <protection hidden="1"/>
    </xf>
    <xf numFmtId="0" fontId="23" fillId="0" borderId="0" xfId="2" applyFont="1" applyProtection="1">
      <protection hidden="1"/>
    </xf>
    <xf numFmtId="0" fontId="22" fillId="0" borderId="0" xfId="2" applyAlignment="1" applyProtection="1">
      <alignment horizontal="center" vertical="center" wrapText="1"/>
      <protection hidden="1"/>
    </xf>
    <xf numFmtId="0" fontId="22" fillId="0" borderId="0" xfId="2" applyAlignment="1" applyProtection="1">
      <alignment wrapText="1"/>
      <protection hidden="1"/>
    </xf>
    <xf numFmtId="0" fontId="0" fillId="0" borderId="0" xfId="0" applyAlignment="1" applyProtection="1">
      <alignment vertical="center"/>
      <protection hidden="1"/>
    </xf>
    <xf numFmtId="0" fontId="1" fillId="0" borderId="0" xfId="0" applyFont="1" applyAlignment="1" applyProtection="1">
      <alignment horizontal="left" vertical="top"/>
      <protection hidden="1"/>
    </xf>
    <xf numFmtId="0" fontId="0" fillId="0" borderId="0" xfId="0" applyAlignment="1" applyProtection="1">
      <alignment vertical="top" wrapText="1"/>
      <protection hidden="1"/>
    </xf>
    <xf numFmtId="15" fontId="0" fillId="0" borderId="0" xfId="0" applyNumberFormat="1" applyAlignment="1" applyProtection="1">
      <alignment horizontal="left" vertical="top" wrapText="1"/>
      <protection hidden="1"/>
    </xf>
    <xf numFmtId="0" fontId="1" fillId="0" borderId="1" xfId="0" applyFont="1" applyBorder="1" applyAlignment="1" applyProtection="1">
      <alignment horizontal="left" vertical="center" wrapText="1"/>
      <protection hidden="1"/>
    </xf>
    <xf numFmtId="0" fontId="0" fillId="2" borderId="1" xfId="0" applyFill="1" applyBorder="1" applyAlignment="1" applyProtection="1">
      <alignment vertical="center"/>
      <protection hidden="1"/>
    </xf>
    <xf numFmtId="0" fontId="1" fillId="0" borderId="0" xfId="0" applyFont="1" applyBorder="1" applyAlignment="1" applyProtection="1">
      <alignment vertical="center" wrapText="1"/>
      <protection hidden="1"/>
    </xf>
    <xf numFmtId="0" fontId="6" fillId="0" borderId="0" xfId="0" applyFont="1" applyAlignment="1" applyProtection="1">
      <alignment vertical="top" wrapText="1"/>
      <protection hidden="1"/>
    </xf>
    <xf numFmtId="0" fontId="6" fillId="0" borderId="0" xfId="0" applyFont="1" applyAlignment="1" applyProtection="1">
      <alignment horizontal="center" vertical="center" wrapText="1"/>
      <protection hidden="1"/>
    </xf>
    <xf numFmtId="0" fontId="7" fillId="0" borderId="0" xfId="0" applyFont="1" applyAlignment="1" applyProtection="1">
      <alignment horizontal="left"/>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protection locked="0" hidden="1"/>
    </xf>
    <xf numFmtId="0" fontId="7" fillId="0" borderId="0" xfId="0" applyFont="1" applyAlignment="1" applyProtection="1">
      <alignment horizontal="center"/>
      <protection hidden="1"/>
    </xf>
    <xf numFmtId="0" fontId="6" fillId="0" borderId="0" xfId="0" applyFont="1" applyAlignment="1" applyProtection="1">
      <alignment horizontal="center" vertical="top" wrapText="1"/>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center" vertical="center"/>
      <protection locked="0" hidden="1"/>
    </xf>
    <xf numFmtId="0" fontId="6" fillId="0" borderId="0" xfId="0" applyFont="1" applyAlignment="1" applyProtection="1">
      <protection locked="0" hidden="1"/>
    </xf>
    <xf numFmtId="0" fontId="6" fillId="0" borderId="0" xfId="0" applyFont="1" applyAlignment="1" applyProtection="1">
      <alignment vertical="center"/>
      <protection locked="0" hidden="1"/>
    </xf>
    <xf numFmtId="0" fontId="1" fillId="0" borderId="0" xfId="0" applyFont="1" applyAlignment="1" applyProtection="1">
      <alignment horizontal="left"/>
      <protection hidden="1"/>
    </xf>
    <xf numFmtId="0" fontId="0" fillId="0" borderId="0" xfId="0"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0" fillId="0" borderId="0" xfId="0" applyAlignment="1" applyProtection="1">
      <alignment horizontal="center"/>
      <protection hidden="1"/>
    </xf>
    <xf numFmtId="0" fontId="1" fillId="0" borderId="0" xfId="0" applyFont="1" applyFill="1" applyBorder="1" applyAlignment="1" applyProtection="1">
      <alignment vertical="center" wrapText="1"/>
      <protection hidden="1"/>
    </xf>
    <xf numFmtId="0" fontId="1" fillId="4" borderId="0" xfId="0" applyFont="1" applyFill="1" applyAlignment="1">
      <alignment horizontal="left" vertical="center"/>
    </xf>
    <xf numFmtId="0" fontId="13" fillId="4" borderId="8" xfId="0" applyFont="1" applyFill="1" applyBorder="1" applyAlignment="1">
      <alignment horizontal="center" vertical="center"/>
    </xf>
    <xf numFmtId="0" fontId="13" fillId="3" borderId="0" xfId="0" applyFont="1" applyFill="1" applyAlignment="1">
      <alignment horizontal="left" vertical="center"/>
    </xf>
    <xf numFmtId="0" fontId="1" fillId="0" borderId="10" xfId="0" applyFont="1" applyBorder="1" applyAlignment="1" applyProtection="1">
      <alignment horizontal="left" vertical="center" wrapText="1"/>
      <protection hidden="1"/>
    </xf>
    <xf numFmtId="0" fontId="1" fillId="0" borderId="11" xfId="0" applyFont="1" applyBorder="1" applyAlignment="1" applyProtection="1">
      <alignment horizontal="left" vertical="center" wrapText="1"/>
      <protection hidden="1"/>
    </xf>
    <xf numFmtId="0" fontId="1" fillId="0" borderId="12" xfId="0" applyFont="1" applyBorder="1" applyAlignment="1" applyProtection="1">
      <alignment horizontal="left" vertical="center" wrapText="1"/>
      <protection hidden="1"/>
    </xf>
    <xf numFmtId="0" fontId="1" fillId="0" borderId="1" xfId="0" applyFont="1"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6" borderId="10" xfId="0" applyFill="1" applyBorder="1" applyAlignment="1" applyProtection="1">
      <alignment horizontal="center" vertical="center" wrapText="1"/>
      <protection hidden="1"/>
    </xf>
    <xf numFmtId="0" fontId="0" fillId="6" borderId="12" xfId="0" applyFill="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0"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2" xfId="0" applyFill="1" applyBorder="1" applyAlignment="1" applyProtection="1">
      <alignment horizontal="center" vertical="center"/>
      <protection hidden="1"/>
    </xf>
    <xf numFmtId="0" fontId="0" fillId="0" borderId="4"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0" fillId="0" borderId="10"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0" fillId="0" borderId="2" xfId="0" applyNumberFormat="1" applyBorder="1" applyAlignment="1" applyProtection="1">
      <alignment horizontal="left" vertical="top" wrapText="1"/>
      <protection hidden="1"/>
    </xf>
    <xf numFmtId="0" fontId="0" fillId="0" borderId="3" xfId="0" applyNumberFormat="1" applyBorder="1" applyAlignment="1" applyProtection="1">
      <alignment horizontal="left" vertical="top" wrapText="1"/>
      <protection hidden="1"/>
    </xf>
    <xf numFmtId="0" fontId="1"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2" fillId="0" borderId="0" xfId="0" applyFont="1" applyAlignment="1" applyProtection="1">
      <alignment horizontal="center"/>
      <protection hidden="1"/>
    </xf>
    <xf numFmtId="0" fontId="2" fillId="0" borderId="0" xfId="0" applyFont="1" applyAlignment="1" applyProtection="1">
      <alignment horizontal="center" wrapText="1"/>
      <protection hidden="1"/>
    </xf>
    <xf numFmtId="0" fontId="0" fillId="6" borderId="1" xfId="0" applyFill="1" applyBorder="1" applyAlignment="1" applyProtection="1">
      <alignment horizontal="center" vertical="center" wrapText="1"/>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1" fillId="0" borderId="1" xfId="0" applyFont="1" applyBorder="1" applyAlignment="1" applyProtection="1">
      <alignment horizontal="left" vertical="center" wrapText="1"/>
      <protection hidden="1"/>
    </xf>
    <xf numFmtId="0" fontId="1" fillId="0" borderId="10"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6" fillId="0" borderId="0" xfId="0" applyFont="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left"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2" fillId="0" borderId="0" xfId="0" applyFont="1" applyAlignment="1">
      <alignment horizontal="center" vertical="top"/>
    </xf>
    <xf numFmtId="0" fontId="0" fillId="0" borderId="0" xfId="0" applyAlignment="1">
      <alignment horizontal="left" vertical="top" wrapText="1"/>
    </xf>
    <xf numFmtId="0" fontId="0" fillId="0" borderId="9" xfId="0" applyBorder="1" applyAlignment="1">
      <alignment horizontal="left" vertical="top" wrapText="1"/>
    </xf>
    <xf numFmtId="0" fontId="9" fillId="0" borderId="0" xfId="1" applyFont="1" applyAlignment="1">
      <alignment horizontal="center"/>
    </xf>
    <xf numFmtId="0" fontId="3" fillId="0" borderId="5" xfId="1" applyFont="1" applyBorder="1" applyAlignment="1">
      <alignment horizontal="left" vertical="top" wrapText="1"/>
    </xf>
    <xf numFmtId="0" fontId="3" fillId="0" borderId="6" xfId="1" applyFont="1" applyBorder="1" applyAlignment="1">
      <alignment horizontal="left" vertical="top"/>
    </xf>
    <xf numFmtId="0" fontId="3" fillId="0" borderId="7" xfId="1" applyFont="1" applyBorder="1" applyAlignment="1">
      <alignment horizontal="left" vertical="top"/>
    </xf>
    <xf numFmtId="0" fontId="3" fillId="0" borderId="0" xfId="1" applyFont="1" applyAlignment="1">
      <alignment horizontal="left" vertical="top" wrapText="1"/>
    </xf>
    <xf numFmtId="0" fontId="3" fillId="0" borderId="5" xfId="1" applyFont="1" applyBorder="1" applyAlignment="1">
      <alignment horizontal="left" vertical="top"/>
    </xf>
    <xf numFmtId="0" fontId="3" fillId="0" borderId="6" xfId="1" applyFont="1" applyBorder="1" applyAlignment="1">
      <alignment horizontal="left" vertical="top" wrapText="1"/>
    </xf>
    <xf numFmtId="0" fontId="3" fillId="0" borderId="7" xfId="1" applyFont="1" applyBorder="1" applyAlignment="1">
      <alignment horizontal="left" vertical="top" wrapText="1"/>
    </xf>
    <xf numFmtId="0" fontId="5" fillId="0" borderId="1" xfId="0" applyFont="1" applyBorder="1" applyAlignment="1" applyProtection="1">
      <alignment horizontal="left" vertical="top" wrapText="1"/>
      <protection hidden="1"/>
    </xf>
    <xf numFmtId="0" fontId="2" fillId="0" borderId="0" xfId="0" applyFont="1" applyAlignment="1" applyProtection="1">
      <alignment horizontal="center" vertical="top"/>
      <protection hidden="1"/>
    </xf>
    <xf numFmtId="0" fontId="4" fillId="0" borderId="10"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52779</xdr:colOff>
      <xdr:row>1</xdr:row>
      <xdr:rowOff>178707</xdr:rowOff>
    </xdr:from>
    <xdr:to>
      <xdr:col>1</xdr:col>
      <xdr:colOff>1592338</xdr:colOff>
      <xdr:row>4</xdr:row>
      <xdr:rowOff>180541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79" y="381907"/>
          <a:ext cx="1933259" cy="814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952500</xdr:colOff>
      <xdr:row>0</xdr:row>
      <xdr:rowOff>38100</xdr:rowOff>
    </xdr:from>
    <xdr:to>
      <xdr:col>10</xdr:col>
      <xdr:colOff>1905000</xdr:colOff>
      <xdr:row>1</xdr:row>
      <xdr:rowOff>178955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flipH="1">
          <a:off x="20269200" y="38100"/>
          <a:ext cx="952500" cy="38215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- 7A</a:t>
          </a:r>
        </a:p>
      </xdr:txBody>
    </xdr:sp>
    <xdr:clientData/>
  </xdr:twoCellAnchor>
  <xdr:twoCellAnchor>
    <xdr:from>
      <xdr:col>0</xdr:col>
      <xdr:colOff>0</xdr:colOff>
      <xdr:row>0</xdr:row>
      <xdr:rowOff>0</xdr:rowOff>
    </xdr:from>
    <xdr:to>
      <xdr:col>3</xdr:col>
      <xdr:colOff>1143000</xdr:colOff>
      <xdr:row>1</xdr:row>
      <xdr:rowOff>170417</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5270500" cy="4053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marL="0" marR="0" algn="ctr">
            <a:spcBef>
              <a:spcPts val="0"/>
            </a:spcBef>
            <a:spcAft>
              <a:spcPts val="0"/>
            </a:spcAft>
          </a:pPr>
          <a:r>
            <a:rPr lang="en-ID" sz="1000">
              <a:effectLst/>
              <a:latin typeface="Calibri Light" panose="020F0302020204030204" pitchFamily="34" charset="0"/>
              <a:ea typeface="Times New Roman" panose="02020603050405020304" pitchFamily="18" charset="0"/>
            </a:rPr>
            <a:t>Lampiran Peraturan Badan Akreditasi Nasional Perguruan Tinggi Nomor </a:t>
          </a:r>
          <a:r>
            <a:rPr lang="id-ID" sz="1000">
              <a:effectLst/>
              <a:latin typeface="Calibri Light" panose="020F0302020204030204" pitchFamily="34" charset="0"/>
              <a:ea typeface="Times New Roman" panose="02020603050405020304" pitchFamily="18" charset="0"/>
            </a:rPr>
            <a:t>21</a:t>
          </a:r>
          <a:r>
            <a:rPr lang="en-ID" sz="1000">
              <a:effectLst/>
              <a:latin typeface="Calibri Light" panose="020F0302020204030204" pitchFamily="34" charset="0"/>
              <a:ea typeface="Times New Roman" panose="02020603050405020304" pitchFamily="18" charset="0"/>
            </a:rPr>
            <a:t> </a:t>
          </a:r>
          <a:r>
            <a:rPr lang="id-ID" sz="1000">
              <a:effectLst/>
              <a:latin typeface="Calibri Light" panose="020F0302020204030204" pitchFamily="34" charset="0"/>
              <a:ea typeface="Times New Roman" panose="02020603050405020304" pitchFamily="18" charset="0"/>
            </a:rPr>
            <a:t>T</a:t>
          </a:r>
          <a:r>
            <a:rPr lang="en-ID" sz="1000">
              <a:effectLst/>
              <a:latin typeface="Calibri Light" panose="020F0302020204030204" pitchFamily="34" charset="0"/>
              <a:ea typeface="Times New Roman" panose="02020603050405020304" pitchFamily="18" charset="0"/>
            </a:rPr>
            <a:t>ahun 2022 tentang Instrumen Akreditasi Program Studi Lingkup Ekonomi, Manajemen, Bisnis, dan Akuntansi</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3230880</xdr:colOff>
      <xdr:row>0</xdr:row>
      <xdr:rowOff>53342</xdr:rowOff>
    </xdr:from>
    <xdr:to>
      <xdr:col>3</xdr:col>
      <xdr:colOff>4114800</xdr:colOff>
      <xdr:row>1</xdr:row>
      <xdr:rowOff>193042</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8128000" y="53342"/>
          <a:ext cx="883920" cy="38354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a:solidFill>
                <a:schemeClr val="tx1"/>
              </a:solidFill>
            </a:rPr>
            <a:t>DL - 7B</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5306696</xdr:colOff>
      <xdr:row>0</xdr:row>
      <xdr:rowOff>63206</xdr:rowOff>
    </xdr:from>
    <xdr:to>
      <xdr:col>2</xdr:col>
      <xdr:colOff>6240517</xdr:colOff>
      <xdr:row>1</xdr:row>
      <xdr:rowOff>175172</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7923334" y="63206"/>
          <a:ext cx="933821" cy="35282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a:solidFill>
                <a:schemeClr val="tx1"/>
              </a:solidFill>
            </a:rPr>
            <a:t>DL - 7C</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1188440</xdr:colOff>
      <xdr:row>0</xdr:row>
      <xdr:rowOff>58257</xdr:rowOff>
    </xdr:from>
    <xdr:to>
      <xdr:col>10</xdr:col>
      <xdr:colOff>2174986</xdr:colOff>
      <xdr:row>1</xdr:row>
      <xdr:rowOff>195005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8420825" y="58257"/>
          <a:ext cx="986546" cy="3814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- 7D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drive.google.com/file/d/1gAeOevWazkXXyDNZhbzcZDbmPlYuxKZV/view"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zoomScale="70" zoomScaleNormal="70" workbookViewId="0">
      <selection activeCell="N9" sqref="N9"/>
    </sheetView>
  </sheetViews>
  <sheetFormatPr defaultColWidth="11" defaultRowHeight="15.5"/>
  <cols>
    <col min="1" max="1" width="5.1640625" customWidth="1"/>
    <col min="2" max="2" width="34.83203125" customWidth="1"/>
    <col min="3" max="3" width="30.1640625" customWidth="1"/>
    <col min="5" max="5" width="34.83203125" customWidth="1"/>
    <col min="6" max="6" width="13.6640625" customWidth="1"/>
    <col min="7" max="7" width="3.6640625" customWidth="1"/>
    <col min="8" max="8" width="15.1640625" customWidth="1"/>
    <col min="9" max="9" width="4.1640625" customWidth="1"/>
  </cols>
  <sheetData>
    <row r="1" spans="1:9">
      <c r="A1" s="17"/>
      <c r="B1" s="17"/>
      <c r="C1" s="17"/>
      <c r="D1" s="17"/>
      <c r="E1" s="17"/>
      <c r="F1" s="17"/>
      <c r="G1" s="17"/>
      <c r="H1" s="17"/>
      <c r="I1" s="18"/>
    </row>
    <row r="2" spans="1:9" ht="23.5">
      <c r="A2" s="17"/>
      <c r="B2" s="17"/>
      <c r="C2" s="19" t="s">
        <v>122</v>
      </c>
      <c r="D2" s="19"/>
      <c r="E2" s="17"/>
      <c r="F2" s="17"/>
      <c r="G2" s="17"/>
      <c r="H2" s="17"/>
      <c r="I2" s="18"/>
    </row>
    <row r="3" spans="1:9" ht="23.5">
      <c r="A3" s="17"/>
      <c r="B3" s="17"/>
      <c r="C3" s="19" t="s">
        <v>123</v>
      </c>
      <c r="D3" s="19"/>
      <c r="E3" s="17"/>
      <c r="F3" s="17"/>
      <c r="G3" s="17"/>
      <c r="H3" s="17"/>
      <c r="I3" s="18"/>
    </row>
    <row r="4" spans="1:9">
      <c r="A4" s="17"/>
      <c r="B4" s="17"/>
      <c r="C4" s="17"/>
      <c r="D4" s="17"/>
      <c r="E4" s="17"/>
      <c r="F4" s="17"/>
      <c r="G4" s="17"/>
      <c r="H4" s="17"/>
      <c r="I4" s="18"/>
    </row>
    <row r="5" spans="1:9" ht="21.5" thickBot="1">
      <c r="A5" s="17"/>
      <c r="B5" s="17"/>
      <c r="C5" s="20" t="s">
        <v>124</v>
      </c>
      <c r="D5" s="130" t="s">
        <v>241</v>
      </c>
      <c r="E5" s="130"/>
      <c r="F5" s="17"/>
      <c r="G5" s="17"/>
      <c r="H5" s="17"/>
      <c r="I5" s="18"/>
    </row>
    <row r="6" spans="1:9">
      <c r="A6" s="21"/>
      <c r="B6" s="21"/>
      <c r="C6" s="21"/>
      <c r="D6" s="21"/>
      <c r="E6" s="21"/>
      <c r="F6" s="21"/>
      <c r="G6" s="21"/>
      <c r="H6" s="21"/>
      <c r="I6" s="22"/>
    </row>
    <row r="7" spans="1:9">
      <c r="A7" s="17"/>
      <c r="B7" s="17"/>
      <c r="C7" s="17"/>
      <c r="D7" s="17"/>
      <c r="E7" s="17"/>
      <c r="F7" s="17"/>
      <c r="G7" s="17"/>
      <c r="H7" s="17"/>
      <c r="I7" s="18"/>
    </row>
    <row r="8" spans="1:9" ht="21">
      <c r="A8" s="17"/>
      <c r="B8" s="131" t="s">
        <v>125</v>
      </c>
      <c r="C8" s="131"/>
      <c r="D8" s="17"/>
      <c r="E8" s="17"/>
      <c r="F8" s="17"/>
      <c r="G8" s="17"/>
      <c r="H8" s="17"/>
      <c r="I8" s="18"/>
    </row>
    <row r="9" spans="1:9">
      <c r="A9" s="17"/>
      <c r="B9" s="23" t="s">
        <v>244</v>
      </c>
      <c r="C9" s="17"/>
      <c r="D9" s="17"/>
      <c r="E9" s="17"/>
      <c r="F9" s="17"/>
      <c r="G9" s="17"/>
      <c r="H9" s="17"/>
      <c r="I9" s="18"/>
    </row>
    <row r="10" spans="1:9" ht="21">
      <c r="A10" s="17"/>
      <c r="B10" s="24" t="s">
        <v>102</v>
      </c>
      <c r="C10" s="25"/>
      <c r="D10" s="17"/>
      <c r="E10" s="24" t="s">
        <v>242</v>
      </c>
      <c r="F10" s="129"/>
      <c r="G10" s="129"/>
      <c r="H10" s="129"/>
      <c r="I10" s="18"/>
    </row>
    <row r="11" spans="1:9" ht="21">
      <c r="A11" s="17"/>
      <c r="B11" s="26"/>
      <c r="C11" s="27"/>
      <c r="D11" s="17"/>
      <c r="E11" s="24"/>
      <c r="F11" s="28"/>
      <c r="G11" s="27"/>
      <c r="H11" s="27"/>
      <c r="I11" s="18"/>
    </row>
    <row r="12" spans="1:9" ht="21">
      <c r="A12" s="17"/>
      <c r="B12" s="24" t="s">
        <v>103</v>
      </c>
      <c r="C12" s="25"/>
      <c r="D12" s="17"/>
      <c r="E12" s="24" t="s">
        <v>243</v>
      </c>
      <c r="F12" s="129"/>
      <c r="G12" s="129"/>
      <c r="H12" s="129"/>
      <c r="I12" s="18"/>
    </row>
    <row r="13" spans="1:9" ht="21">
      <c r="A13" s="17"/>
      <c r="B13" s="26"/>
      <c r="C13" s="27"/>
      <c r="D13" s="17"/>
      <c r="E13" s="24"/>
      <c r="F13" s="28"/>
      <c r="G13" s="27"/>
      <c r="H13" s="27"/>
      <c r="I13" s="18"/>
    </row>
    <row r="14" spans="1:9" ht="21">
      <c r="A14" s="17"/>
      <c r="B14" s="24" t="s">
        <v>126</v>
      </c>
      <c r="C14" s="25"/>
      <c r="D14" s="17"/>
      <c r="E14" s="24" t="s">
        <v>4</v>
      </c>
      <c r="F14" s="129"/>
      <c r="G14" s="129"/>
      <c r="H14" s="129"/>
      <c r="I14" s="18"/>
    </row>
    <row r="15" spans="1:9" ht="21">
      <c r="A15" s="17"/>
      <c r="B15" s="17"/>
      <c r="C15" s="17"/>
      <c r="D15" s="17"/>
      <c r="E15" s="24"/>
      <c r="F15" s="27"/>
      <c r="G15" s="27"/>
      <c r="H15" s="27"/>
      <c r="I15" s="18"/>
    </row>
    <row r="16" spans="1:9" ht="21">
      <c r="A16" s="17"/>
      <c r="B16" s="24" t="s">
        <v>240</v>
      </c>
      <c r="C16" s="50"/>
      <c r="D16" s="17"/>
      <c r="E16" s="24" t="s">
        <v>127</v>
      </c>
      <c r="F16" s="129"/>
      <c r="G16" s="129"/>
      <c r="H16" s="129"/>
      <c r="I16" s="18"/>
    </row>
    <row r="17" spans="1:9" ht="21">
      <c r="A17" s="17"/>
      <c r="B17" s="17"/>
      <c r="C17" s="17"/>
      <c r="D17" s="17"/>
      <c r="E17" s="24"/>
      <c r="F17" s="27"/>
      <c r="G17" s="27"/>
      <c r="H17" s="27"/>
      <c r="I17" s="18"/>
    </row>
    <row r="18" spans="1:9" ht="21">
      <c r="A18" s="17"/>
      <c r="B18" s="17"/>
      <c r="C18" s="17"/>
      <c r="D18" s="17"/>
      <c r="E18" s="24" t="s">
        <v>128</v>
      </c>
      <c r="F18" s="25"/>
      <c r="G18" s="29" t="s">
        <v>129</v>
      </c>
      <c r="H18" s="25"/>
      <c r="I18" s="18"/>
    </row>
    <row r="19" spans="1:9">
      <c r="A19" s="17"/>
      <c r="B19" s="17"/>
      <c r="C19" s="17"/>
      <c r="D19" s="17"/>
      <c r="E19" s="30" t="s">
        <v>130</v>
      </c>
      <c r="F19" s="17"/>
      <c r="G19" s="17"/>
      <c r="H19" s="17"/>
      <c r="I19" s="18"/>
    </row>
    <row r="20" spans="1:9">
      <c r="A20" s="17"/>
      <c r="B20" s="17"/>
      <c r="C20" s="17"/>
      <c r="D20" s="17"/>
      <c r="E20" s="17"/>
      <c r="F20" s="17"/>
      <c r="G20" s="17"/>
      <c r="H20" s="17"/>
      <c r="I20" s="18"/>
    </row>
  </sheetData>
  <sheetProtection algorithmName="SHA-512" hashValue="5VzGndCTqCgTc64DkgeajTisxB/rYNwcTfSRms4yoGIBAinPuaHwDv4XMEBqOPNEnyEmKSkNuTWh2s2GV48W+Q==" saltValue="SzJcX9g+X5feLmCUAZkReA==" spinCount="100000" sheet="1" objects="1" scenarios="1" selectLockedCells="1" selectUnlockedCells="1"/>
  <protectedRanges>
    <protectedRange sqref="L6 D5 C10 C12 C14 F10 F12 F14 F16 F18 H18 C16" name="Range1"/>
  </protectedRanges>
  <mergeCells count="6">
    <mergeCell ref="F16:H16"/>
    <mergeCell ref="D5:E5"/>
    <mergeCell ref="B8:C8"/>
    <mergeCell ref="F10:H10"/>
    <mergeCell ref="F12:H12"/>
    <mergeCell ref="F14:H14"/>
  </mergeCells>
  <dataValidations count="2">
    <dataValidation type="list" allowBlank="1" showInputMessage="1" showErrorMessage="1" sqref="D6" xr:uid="{00000000-0002-0000-0000-000000000000}">
      <formula1>"Program Diploma 3,Program Sarjana Terapan,Program Sarjana, Program Magister,Program Magister Terapan,Program Doktor,Program Doktor Terapan"</formula1>
    </dataValidation>
    <dataValidation type="list" allowBlank="1" showInputMessage="1" showErrorMessage="1" sqref="D5:E5" xr:uid="{417AC3F7-AF02-F24D-A83E-0153D218E4F7}">
      <formula1>"Program Diploma 1,Program Diploma 2,Program Diploma 3,Program Sarjana,Program Sarjana Terapan, Program Magister,Program Magister Terapan,Program Doktor,Program Doktor Terapan"</formula1>
    </dataValidation>
  </dataValidation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3"/>
  <sheetViews>
    <sheetView tabSelected="1" zoomScale="75" zoomScaleNormal="55" workbookViewId="0">
      <selection activeCell="D3" sqref="D3"/>
    </sheetView>
  </sheetViews>
  <sheetFormatPr defaultColWidth="11" defaultRowHeight="15.5"/>
  <cols>
    <col min="1" max="1" width="7" style="66" customWidth="1"/>
    <col min="2" max="2" width="30.83203125" style="63" customWidth="1"/>
    <col min="3" max="3" width="16.33203125" style="63" customWidth="1"/>
    <col min="4" max="4" width="66.6640625" style="69" customWidth="1"/>
    <col min="5" max="5" width="13.5" style="66" customWidth="1"/>
    <col min="6" max="6" width="12.5" style="66" customWidth="1"/>
    <col min="7" max="7" width="61.6640625" style="64" customWidth="1"/>
    <col min="8" max="9" width="30.83203125" style="66" customWidth="1"/>
    <col min="10" max="11" width="30.83203125" style="70" customWidth="1"/>
    <col min="12" max="12" width="30.83203125" style="66" customWidth="1"/>
    <col min="13" max="13" width="11" style="63"/>
    <col min="14" max="15" width="61.6640625" style="64" customWidth="1"/>
    <col min="16" max="16384" width="11" style="63"/>
  </cols>
  <sheetData>
    <row r="1" spans="1:12" ht="18.5">
      <c r="A1" s="178" t="s">
        <v>234</v>
      </c>
      <c r="B1" s="178"/>
      <c r="C1" s="178"/>
      <c r="D1" s="178"/>
      <c r="E1" s="178"/>
      <c r="F1" s="178"/>
      <c r="G1" s="178"/>
      <c r="H1" s="178"/>
      <c r="I1" s="178"/>
      <c r="J1" s="178"/>
      <c r="K1" s="178"/>
      <c r="L1" s="62"/>
    </row>
    <row r="2" spans="1:12" ht="18.5">
      <c r="A2" s="177" t="s">
        <v>0</v>
      </c>
      <c r="B2" s="177"/>
      <c r="C2" s="177"/>
      <c r="D2" s="177"/>
      <c r="E2" s="177"/>
      <c r="F2" s="177"/>
      <c r="G2" s="177"/>
      <c r="H2" s="177"/>
      <c r="I2" s="177"/>
      <c r="J2" s="177"/>
      <c r="K2" s="177"/>
      <c r="L2" s="65"/>
    </row>
    <row r="4" spans="1:12">
      <c r="B4" s="67" t="s">
        <v>1</v>
      </c>
      <c r="C4" s="68" t="s">
        <v>5</v>
      </c>
    </row>
    <row r="5" spans="1:12">
      <c r="B5" s="67" t="s">
        <v>2</v>
      </c>
      <c r="C5" s="68" t="s">
        <v>5</v>
      </c>
    </row>
    <row r="6" spans="1:12">
      <c r="B6" s="67" t="s">
        <v>3</v>
      </c>
      <c r="C6" s="68" t="s">
        <v>5</v>
      </c>
    </row>
    <row r="7" spans="1:12">
      <c r="B7" s="67" t="s">
        <v>4</v>
      </c>
      <c r="C7" s="68" t="s">
        <v>5</v>
      </c>
    </row>
    <row r="8" spans="1:12">
      <c r="B8" s="71" t="s">
        <v>236</v>
      </c>
      <c r="C8" s="68" t="s">
        <v>5</v>
      </c>
      <c r="D8" s="72"/>
    </row>
    <row r="9" spans="1:12">
      <c r="B9" s="71"/>
      <c r="C9" s="68"/>
      <c r="D9" s="72"/>
    </row>
    <row r="10" spans="1:12">
      <c r="B10" s="171" t="s">
        <v>257</v>
      </c>
      <c r="C10" s="171"/>
      <c r="D10" s="171"/>
      <c r="E10" s="171"/>
      <c r="F10" s="171"/>
    </row>
    <row r="11" spans="1:12">
      <c r="B11" s="171" t="s">
        <v>258</v>
      </c>
      <c r="C11" s="171"/>
      <c r="D11" s="171"/>
      <c r="E11" s="171"/>
      <c r="F11" s="171"/>
    </row>
    <row r="12" spans="1:12">
      <c r="B12" s="73" t="s">
        <v>270</v>
      </c>
      <c r="C12" s="74">
        <f>COUNTA(E42:E115)</f>
        <v>0</v>
      </c>
      <c r="D12" s="180"/>
      <c r="E12" s="181"/>
      <c r="F12" s="182"/>
    </row>
    <row r="13" spans="1:12">
      <c r="B13" s="73" t="s">
        <v>271</v>
      </c>
      <c r="C13" s="74">
        <f>COUNTA(F42:F115)</f>
        <v>0</v>
      </c>
      <c r="D13" s="180"/>
      <c r="E13" s="181"/>
      <c r="F13" s="182"/>
    </row>
    <row r="14" spans="1:12">
      <c r="B14" s="171" t="s">
        <v>259</v>
      </c>
      <c r="C14" s="171"/>
      <c r="D14" s="171"/>
      <c r="E14" s="171"/>
      <c r="F14" s="171"/>
    </row>
    <row r="15" spans="1:12" ht="17" customHeight="1">
      <c r="B15" s="144" t="s">
        <v>233</v>
      </c>
      <c r="C15" s="145"/>
      <c r="D15" s="144" t="s">
        <v>233</v>
      </c>
      <c r="E15" s="146"/>
      <c r="F15" s="145"/>
    </row>
    <row r="16" spans="1:12">
      <c r="B16" s="73" t="s">
        <v>260</v>
      </c>
      <c r="C16" s="74">
        <f>COUNTIF($H$42:$H$115,"Sesuai")</f>
        <v>0</v>
      </c>
      <c r="D16" s="73" t="s">
        <v>261</v>
      </c>
      <c r="E16" s="183">
        <f>COUNTIF($I$42:$I$115,"Sesuai")</f>
        <v>0</v>
      </c>
      <c r="F16" s="183"/>
    </row>
    <row r="17" spans="2:6">
      <c r="B17" s="73" t="s">
        <v>262</v>
      </c>
      <c r="C17" s="74">
        <f>COUNTIF($H$42:$H$115,"Melampaui")</f>
        <v>0</v>
      </c>
      <c r="D17" s="73" t="s">
        <v>263</v>
      </c>
      <c r="E17" s="183">
        <f>COUNTIF($I$42:$I$115,"Melampaui")</f>
        <v>0</v>
      </c>
      <c r="F17" s="183"/>
    </row>
    <row r="18" spans="2:6" ht="16" customHeight="1">
      <c r="B18" s="184" t="s">
        <v>285</v>
      </c>
      <c r="C18" s="184"/>
      <c r="D18" s="184"/>
      <c r="E18" s="184"/>
      <c r="F18" s="184"/>
    </row>
    <row r="19" spans="2:6">
      <c r="B19" s="135" t="s">
        <v>232</v>
      </c>
      <c r="C19" s="135"/>
      <c r="D19" s="135" t="s">
        <v>233</v>
      </c>
      <c r="E19" s="135"/>
      <c r="F19" s="135"/>
    </row>
    <row r="20" spans="2:6">
      <c r="B20" s="75" t="s">
        <v>264</v>
      </c>
      <c r="C20" s="74">
        <f>COUNTIF(J42:J49,"Lokal/Wilayah")+COUNTIF(J52:J63,"Lokal/Wilayah")+COUNTIF(J66:J67,"Lokal/Wilayah")+COUNTIF(J70:J73,"Lokal/Wilayah")+COUNTIF(J79:J115,"Lokal/Wilayah")</f>
        <v>0</v>
      </c>
      <c r="D20" s="75" t="s">
        <v>264</v>
      </c>
      <c r="E20" s="179">
        <f>COUNTIF(K42:K49,"Lokal/Wilayah")+COUNTIF(K52:K63,"Lokal/Wilayah")+COUNTIF(K66,"Lokal/Wilayah")+COUNTIF(K70,"Lokal/Wilayah")+COUNTIF(K79:K115,"Lokal/Wilayah")</f>
        <v>0</v>
      </c>
      <c r="F20" s="179"/>
    </row>
    <row r="21" spans="2:6">
      <c r="B21" s="75" t="s">
        <v>265</v>
      </c>
      <c r="C21" s="74">
        <f>COUNTIF(J42:J49,"Nasional")+COUNTIF(J52:J63,"Nasional")+COUNTIF(J66:J67,"Nasional")+COUNTIF(J70:J73,"Nasional")+COUNTIF(J79:J115,"Nasional")</f>
        <v>0</v>
      </c>
      <c r="D21" s="75" t="s">
        <v>265</v>
      </c>
      <c r="E21" s="179">
        <f>COUNTIF(K42:K49,"Nasional")+COUNTIF(K52:K63,"Nasional")+COUNTIF(K66,"Nasional")+COUNTIF(K70,"Nasional")+COUNTIF(K79:K115,"Nasional")</f>
        <v>0</v>
      </c>
      <c r="F21" s="179"/>
    </row>
    <row r="22" spans="2:6">
      <c r="B22" s="75" t="s">
        <v>266</v>
      </c>
      <c r="C22" s="74">
        <f>COUNTIF(J42:J49,"Internasional")+COUNTIF(J52:J63,"Internasional")+COUNTIF(J66:J67,"Internasional")+COUNTIF(J70:J73,"Internasional")+COUNTIF(J79:J115,"Internasional")</f>
        <v>0</v>
      </c>
      <c r="D22" s="75" t="s">
        <v>266</v>
      </c>
      <c r="E22" s="179">
        <f>COUNTIF(K42:K49,"Internasional")+COUNTIF(K52:K63,"Internasional")+COUNTIF(K66,"Internasional")+COUNTIF(K70,"Internasional")+COUNTIF(K79:K115,"Internasional")</f>
        <v>0</v>
      </c>
      <c r="F22" s="179"/>
    </row>
    <row r="23" spans="2:6">
      <c r="B23" s="132" t="s">
        <v>286</v>
      </c>
      <c r="C23" s="133"/>
      <c r="D23" s="133"/>
      <c r="E23" s="133"/>
      <c r="F23" s="134"/>
    </row>
    <row r="24" spans="2:6">
      <c r="B24" s="135" t="s">
        <v>232</v>
      </c>
      <c r="C24" s="135"/>
      <c r="D24" s="135" t="s">
        <v>233</v>
      </c>
      <c r="E24" s="135"/>
      <c r="F24" s="135"/>
    </row>
    <row r="25" spans="2:6">
      <c r="B25" s="75" t="s">
        <v>264</v>
      </c>
      <c r="C25" s="76">
        <f>COUNTIF(J50:J51,"Lokal/Wilayah")+COUNTIF(J64:J65,"Lokal/Wilayah")+COUNTIF(J68:J69,"Lokal/Wilayah")+COUNTIF(J74:J78,"Lokal/Wilayah")</f>
        <v>0</v>
      </c>
      <c r="D25" s="75" t="s">
        <v>264</v>
      </c>
      <c r="E25" s="139">
        <f>COUNTIF(K50,"Lokal/Wilayah")+COUNTIF(K64,"Lokal/Wilayah")+COUNTIF(K68,"Lokal/Wilayah")+COUNTIF(K74:K78,"Lokal/Wilayah")</f>
        <v>0</v>
      </c>
      <c r="F25" s="140"/>
    </row>
    <row r="26" spans="2:6">
      <c r="B26" s="75" t="s">
        <v>265</v>
      </c>
      <c r="C26" s="76">
        <f>COUNTIF(J50:J51,"Nasional")+COUNTIF(J64:J65,"Nasional")+COUNTIF(J68:J69,"Nasional")+COUNTIF(J74:J78,"Nasional")</f>
        <v>0</v>
      </c>
      <c r="D26" s="75" t="s">
        <v>265</v>
      </c>
      <c r="E26" s="139">
        <f>COUNTIF(K50,"Nasional")+COUNTIF(K64,"Nasional")+COUNTIF(K68,"Nasional")+COUNTIF(K74:K78,"Nasional")</f>
        <v>0</v>
      </c>
      <c r="F26" s="140"/>
    </row>
    <row r="27" spans="2:6">
      <c r="B27" s="132" t="s">
        <v>283</v>
      </c>
      <c r="C27" s="133"/>
      <c r="D27" s="133"/>
      <c r="E27" s="133"/>
      <c r="F27" s="134"/>
    </row>
    <row r="28" spans="2:6">
      <c r="B28" s="75" t="s">
        <v>264</v>
      </c>
      <c r="C28" s="77">
        <f>COUNTIF(K62,"Lokal/Wilayah")+COUNTIF(K90,"Lokal/Wilayah")+COUNTIF(K95:K115,"Lokal/Wilayah")</f>
        <v>0</v>
      </c>
      <c r="D28" s="141"/>
      <c r="E28" s="142"/>
      <c r="F28" s="143"/>
    </row>
    <row r="29" spans="2:6">
      <c r="B29" s="75" t="s">
        <v>265</v>
      </c>
      <c r="C29" s="77">
        <f>COUNTIF(K62,"Nasional")+COUNTIF(K90,"Nasional")+COUNTIF(K95:K115,"Nasional")</f>
        <v>0</v>
      </c>
      <c r="D29" s="141"/>
      <c r="E29" s="142"/>
      <c r="F29" s="143"/>
    </row>
    <row r="30" spans="2:6">
      <c r="B30" s="75" t="s">
        <v>266</v>
      </c>
      <c r="C30" s="77">
        <f>COUNTIF(K62,"Internasional")+COUNTIF(K90,"Internasional")+COUNTIF(K95:K115,"Internasional")</f>
        <v>0</v>
      </c>
      <c r="D30" s="141"/>
      <c r="E30" s="142"/>
      <c r="F30" s="143"/>
    </row>
    <row r="31" spans="2:6" ht="16" customHeight="1">
      <c r="B31" s="132" t="s">
        <v>272</v>
      </c>
      <c r="C31" s="133"/>
      <c r="D31" s="133"/>
      <c r="E31" s="133"/>
      <c r="F31" s="134"/>
    </row>
    <row r="32" spans="2:6">
      <c r="B32" s="75" t="s">
        <v>273</v>
      </c>
      <c r="C32" s="74">
        <f>COUNTA(E53,E68,E72)</f>
        <v>0</v>
      </c>
      <c r="D32" s="136"/>
      <c r="E32" s="137"/>
      <c r="F32" s="138"/>
    </row>
    <row r="33" spans="1:15">
      <c r="B33" s="75" t="s">
        <v>274</v>
      </c>
      <c r="C33" s="74">
        <f>COUNTA(F53,F68,F72)</f>
        <v>0</v>
      </c>
      <c r="D33" s="136"/>
      <c r="E33" s="137"/>
      <c r="F33" s="138"/>
    </row>
    <row r="34" spans="1:15" ht="16" customHeight="1">
      <c r="B34" s="132" t="s">
        <v>131</v>
      </c>
      <c r="C34" s="133"/>
      <c r="D34" s="133"/>
      <c r="E34" s="133"/>
      <c r="F34" s="134"/>
    </row>
    <row r="35" spans="1:15">
      <c r="B35" s="75" t="s">
        <v>267</v>
      </c>
      <c r="C35" s="77">
        <f>COUNTIF($L$42:$L$115,"Unggul")</f>
        <v>0</v>
      </c>
      <c r="D35" s="165"/>
      <c r="E35" s="165"/>
      <c r="F35" s="165"/>
    </row>
    <row r="36" spans="1:15">
      <c r="B36" s="75" t="s">
        <v>268</v>
      </c>
      <c r="C36" s="77">
        <f>COUNTIF($L$42:$L$115,"Baik Sekali")</f>
        <v>0</v>
      </c>
      <c r="D36" s="165"/>
      <c r="E36" s="165"/>
      <c r="F36" s="165"/>
    </row>
    <row r="37" spans="1:15">
      <c r="B37" s="78"/>
      <c r="C37" s="79"/>
      <c r="D37" s="80"/>
      <c r="E37" s="80"/>
      <c r="F37" s="80"/>
    </row>
    <row r="38" spans="1:15" ht="17" customHeight="1"/>
    <row r="39" spans="1:15">
      <c r="A39" s="174" t="s">
        <v>6</v>
      </c>
      <c r="B39" s="135" t="s">
        <v>7</v>
      </c>
      <c r="C39" s="135" t="s">
        <v>8</v>
      </c>
      <c r="D39" s="175" t="s">
        <v>9</v>
      </c>
      <c r="E39" s="174" t="s">
        <v>10</v>
      </c>
      <c r="F39" s="174"/>
      <c r="G39" s="174"/>
      <c r="H39" s="174"/>
      <c r="I39" s="174"/>
      <c r="J39" s="174"/>
      <c r="K39" s="174"/>
      <c r="L39" s="174"/>
      <c r="N39" s="81" t="s">
        <v>98</v>
      </c>
      <c r="O39" s="81" t="s">
        <v>99</v>
      </c>
    </row>
    <row r="40" spans="1:15">
      <c r="A40" s="174"/>
      <c r="B40" s="135"/>
      <c r="C40" s="135"/>
      <c r="D40" s="175"/>
      <c r="E40" s="176" t="s">
        <v>11</v>
      </c>
      <c r="F40" s="176"/>
      <c r="G40" s="135" t="s">
        <v>281</v>
      </c>
      <c r="H40" s="135" t="s">
        <v>132</v>
      </c>
      <c r="I40" s="135"/>
      <c r="J40" s="185" t="s">
        <v>12</v>
      </c>
      <c r="K40" s="186"/>
      <c r="L40" s="135" t="s">
        <v>131</v>
      </c>
      <c r="N40" s="135" t="s">
        <v>100</v>
      </c>
      <c r="O40" s="135" t="s">
        <v>100</v>
      </c>
    </row>
    <row r="41" spans="1:15" ht="43.5">
      <c r="A41" s="174"/>
      <c r="B41" s="135"/>
      <c r="C41" s="135"/>
      <c r="D41" s="175"/>
      <c r="E41" s="82" t="s">
        <v>270</v>
      </c>
      <c r="F41" s="82" t="s">
        <v>271</v>
      </c>
      <c r="G41" s="135"/>
      <c r="H41" s="81" t="s">
        <v>97</v>
      </c>
      <c r="I41" s="81" t="s">
        <v>133</v>
      </c>
      <c r="J41" s="83" t="s">
        <v>232</v>
      </c>
      <c r="K41" s="83" t="s">
        <v>233</v>
      </c>
      <c r="L41" s="135"/>
      <c r="N41" s="135"/>
      <c r="O41" s="135"/>
    </row>
    <row r="42" spans="1:15" ht="105" customHeight="1">
      <c r="A42" s="84" t="s">
        <v>42</v>
      </c>
      <c r="B42" s="147" t="s">
        <v>225</v>
      </c>
      <c r="C42" s="167" t="s">
        <v>13</v>
      </c>
      <c r="D42" s="85" t="s">
        <v>139</v>
      </c>
      <c r="E42" s="84"/>
      <c r="F42" s="84"/>
      <c r="G42" s="172"/>
      <c r="H42" s="158"/>
      <c r="I42" s="155"/>
      <c r="J42" s="91"/>
      <c r="K42" s="152"/>
      <c r="L42" s="161"/>
      <c r="N42" s="147"/>
      <c r="O42" s="147"/>
    </row>
    <row r="43" spans="1:15" ht="98.25" customHeight="1">
      <c r="A43" s="84" t="s">
        <v>43</v>
      </c>
      <c r="B43" s="147"/>
      <c r="C43" s="167"/>
      <c r="D43" s="85" t="s">
        <v>140</v>
      </c>
      <c r="E43" s="84"/>
      <c r="F43" s="84"/>
      <c r="G43" s="173"/>
      <c r="H43" s="160"/>
      <c r="I43" s="157"/>
      <c r="J43" s="91"/>
      <c r="K43" s="154"/>
      <c r="L43" s="161"/>
      <c r="N43" s="147"/>
      <c r="O43" s="147"/>
    </row>
    <row r="44" spans="1:15" ht="96.75" customHeight="1">
      <c r="A44" s="84" t="s">
        <v>44</v>
      </c>
      <c r="B44" s="147"/>
      <c r="C44" s="165" t="s">
        <v>14</v>
      </c>
      <c r="D44" s="85" t="s">
        <v>17</v>
      </c>
      <c r="E44" s="84"/>
      <c r="F44" s="84"/>
      <c r="G44" s="148"/>
      <c r="H44" s="158"/>
      <c r="I44" s="155"/>
      <c r="J44" s="91"/>
      <c r="K44" s="152"/>
      <c r="L44" s="161"/>
      <c r="N44" s="147"/>
      <c r="O44" s="147"/>
    </row>
    <row r="45" spans="1:15" ht="133.5" customHeight="1">
      <c r="A45" s="84" t="s">
        <v>45</v>
      </c>
      <c r="B45" s="147"/>
      <c r="C45" s="165"/>
      <c r="D45" s="85" t="s">
        <v>141</v>
      </c>
      <c r="E45" s="84"/>
      <c r="F45" s="84"/>
      <c r="G45" s="150"/>
      <c r="H45" s="160"/>
      <c r="I45" s="157"/>
      <c r="J45" s="91"/>
      <c r="K45" s="154"/>
      <c r="L45" s="161"/>
      <c r="N45" s="147"/>
      <c r="O45" s="147"/>
    </row>
    <row r="46" spans="1:15" ht="62.25" customHeight="1">
      <c r="A46" s="84" t="s">
        <v>46</v>
      </c>
      <c r="B46" s="147"/>
      <c r="C46" s="165" t="s">
        <v>15</v>
      </c>
      <c r="D46" s="85" t="s">
        <v>142</v>
      </c>
      <c r="E46" s="84"/>
      <c r="F46" s="84"/>
      <c r="G46" s="148"/>
      <c r="H46" s="158"/>
      <c r="I46" s="155"/>
      <c r="J46" s="91"/>
      <c r="K46" s="152"/>
      <c r="L46" s="161"/>
      <c r="N46" s="147"/>
      <c r="O46" s="147"/>
    </row>
    <row r="47" spans="1:15" ht="63.75" customHeight="1">
      <c r="A47" s="84" t="s">
        <v>47</v>
      </c>
      <c r="B47" s="147"/>
      <c r="C47" s="165"/>
      <c r="D47" s="85" t="s">
        <v>143</v>
      </c>
      <c r="E47" s="84"/>
      <c r="F47" s="84"/>
      <c r="G47" s="150"/>
      <c r="H47" s="160"/>
      <c r="I47" s="157"/>
      <c r="J47" s="91"/>
      <c r="K47" s="154"/>
      <c r="L47" s="161"/>
      <c r="N47" s="147"/>
      <c r="O47" s="147"/>
    </row>
    <row r="48" spans="1:15" ht="111" customHeight="1">
      <c r="A48" s="84" t="s">
        <v>48</v>
      </c>
      <c r="B48" s="147"/>
      <c r="C48" s="165" t="s">
        <v>16</v>
      </c>
      <c r="D48" s="85" t="s">
        <v>144</v>
      </c>
      <c r="E48" s="84"/>
      <c r="F48" s="84"/>
      <c r="G48" s="148"/>
      <c r="H48" s="158"/>
      <c r="I48" s="155"/>
      <c r="J48" s="91"/>
      <c r="K48" s="152"/>
      <c r="L48" s="161"/>
      <c r="N48" s="147"/>
      <c r="O48" s="147"/>
    </row>
    <row r="49" spans="1:15" ht="69" customHeight="1">
      <c r="A49" s="84" t="s">
        <v>49</v>
      </c>
      <c r="B49" s="147"/>
      <c r="C49" s="165"/>
      <c r="D49" s="85" t="s">
        <v>145</v>
      </c>
      <c r="E49" s="84"/>
      <c r="F49" s="84"/>
      <c r="G49" s="150"/>
      <c r="H49" s="160"/>
      <c r="I49" s="157"/>
      <c r="J49" s="91"/>
      <c r="K49" s="154"/>
      <c r="L49" s="161"/>
      <c r="N49" s="147"/>
      <c r="O49" s="147"/>
    </row>
    <row r="50" spans="1:15" ht="110.25" customHeight="1">
      <c r="A50" s="84" t="s">
        <v>50</v>
      </c>
      <c r="B50" s="147" t="s">
        <v>224</v>
      </c>
      <c r="C50" s="165" t="s">
        <v>18</v>
      </c>
      <c r="D50" s="85" t="s">
        <v>19</v>
      </c>
      <c r="E50" s="84"/>
      <c r="F50" s="84"/>
      <c r="G50" s="148"/>
      <c r="H50" s="158"/>
      <c r="I50" s="155"/>
      <c r="J50" s="91"/>
      <c r="K50" s="152"/>
      <c r="L50" s="161"/>
      <c r="N50" s="147"/>
      <c r="O50" s="147"/>
    </row>
    <row r="51" spans="1:15" ht="103.5" customHeight="1">
      <c r="A51" s="84" t="s">
        <v>51</v>
      </c>
      <c r="B51" s="147"/>
      <c r="C51" s="165"/>
      <c r="D51" s="85" t="s">
        <v>146</v>
      </c>
      <c r="E51" s="84"/>
      <c r="F51" s="84"/>
      <c r="G51" s="150"/>
      <c r="H51" s="160"/>
      <c r="I51" s="157"/>
      <c r="J51" s="91"/>
      <c r="K51" s="154"/>
      <c r="L51" s="161"/>
      <c r="N51" s="147"/>
      <c r="O51" s="147"/>
    </row>
    <row r="52" spans="1:15" ht="119.25" customHeight="1">
      <c r="A52" s="84" t="s">
        <v>52</v>
      </c>
      <c r="B52" s="147"/>
      <c r="C52" s="165" t="s">
        <v>20</v>
      </c>
      <c r="D52" s="85" t="s">
        <v>147</v>
      </c>
      <c r="E52" s="84"/>
      <c r="F52" s="84"/>
      <c r="G52" s="148"/>
      <c r="H52" s="152"/>
      <c r="I52" s="158"/>
      <c r="J52" s="91"/>
      <c r="K52" s="152"/>
      <c r="L52" s="161"/>
      <c r="N52" s="147"/>
      <c r="O52" s="147"/>
    </row>
    <row r="53" spans="1:15" ht="62">
      <c r="A53" s="84" t="s">
        <v>53</v>
      </c>
      <c r="B53" s="147"/>
      <c r="C53" s="165"/>
      <c r="D53" s="86" t="s">
        <v>148</v>
      </c>
      <c r="E53" s="84"/>
      <c r="F53" s="84"/>
      <c r="G53" s="150"/>
      <c r="H53" s="154"/>
      <c r="I53" s="160"/>
      <c r="J53" s="91"/>
      <c r="K53" s="154"/>
      <c r="L53" s="161"/>
      <c r="N53" s="147"/>
      <c r="O53" s="147"/>
    </row>
    <row r="54" spans="1:15" ht="50.25" customHeight="1">
      <c r="A54" s="84" t="s">
        <v>54</v>
      </c>
      <c r="B54" s="147"/>
      <c r="C54" s="165" t="s">
        <v>21</v>
      </c>
      <c r="D54" s="85" t="s">
        <v>149</v>
      </c>
      <c r="E54" s="84"/>
      <c r="F54" s="84"/>
      <c r="G54" s="148"/>
      <c r="H54" s="152"/>
      <c r="I54" s="158"/>
      <c r="J54" s="91"/>
      <c r="K54" s="152"/>
      <c r="L54" s="161"/>
      <c r="N54" s="148"/>
      <c r="O54" s="148"/>
    </row>
    <row r="55" spans="1:15" ht="89.25" customHeight="1">
      <c r="A55" s="84" t="s">
        <v>55</v>
      </c>
      <c r="B55" s="147"/>
      <c r="C55" s="165"/>
      <c r="D55" s="85" t="s">
        <v>138</v>
      </c>
      <c r="E55" s="84"/>
      <c r="F55" s="84"/>
      <c r="G55" s="149"/>
      <c r="H55" s="153"/>
      <c r="I55" s="159"/>
      <c r="J55" s="91"/>
      <c r="K55" s="153"/>
      <c r="L55" s="161"/>
      <c r="N55" s="149"/>
      <c r="O55" s="149"/>
    </row>
    <row r="56" spans="1:15" ht="106.5" customHeight="1">
      <c r="A56" s="84" t="s">
        <v>56</v>
      </c>
      <c r="B56" s="147"/>
      <c r="C56" s="165"/>
      <c r="D56" s="85" t="s">
        <v>150</v>
      </c>
      <c r="E56" s="84"/>
      <c r="F56" s="84"/>
      <c r="G56" s="149"/>
      <c r="H56" s="153"/>
      <c r="I56" s="159"/>
      <c r="J56" s="91"/>
      <c r="K56" s="153"/>
      <c r="L56" s="161"/>
      <c r="N56" s="149"/>
      <c r="O56" s="149"/>
    </row>
    <row r="57" spans="1:15" ht="58.5" customHeight="1">
      <c r="A57" s="84" t="s">
        <v>57</v>
      </c>
      <c r="B57" s="147"/>
      <c r="C57" s="165"/>
      <c r="D57" s="85" t="s">
        <v>151</v>
      </c>
      <c r="E57" s="84"/>
      <c r="F57" s="84"/>
      <c r="G57" s="150"/>
      <c r="H57" s="154"/>
      <c r="I57" s="160"/>
      <c r="J57" s="91"/>
      <c r="K57" s="154"/>
      <c r="L57" s="161"/>
      <c r="N57" s="150"/>
      <c r="O57" s="150"/>
    </row>
    <row r="58" spans="1:15" ht="87" customHeight="1">
      <c r="A58" s="84" t="s">
        <v>58</v>
      </c>
      <c r="B58" s="147" t="s">
        <v>223</v>
      </c>
      <c r="C58" s="165" t="s">
        <v>22</v>
      </c>
      <c r="D58" s="85" t="s">
        <v>152</v>
      </c>
      <c r="E58" s="84"/>
      <c r="F58" s="84"/>
      <c r="G58" s="148"/>
      <c r="H58" s="158"/>
      <c r="I58" s="155"/>
      <c r="J58" s="91"/>
      <c r="K58" s="152"/>
      <c r="L58" s="161"/>
      <c r="N58" s="147"/>
      <c r="O58" s="147"/>
    </row>
    <row r="59" spans="1:15" ht="87" customHeight="1">
      <c r="A59" s="84" t="s">
        <v>59</v>
      </c>
      <c r="B59" s="147"/>
      <c r="C59" s="165"/>
      <c r="D59" s="85" t="s">
        <v>153</v>
      </c>
      <c r="E59" s="84"/>
      <c r="F59" s="84"/>
      <c r="G59" s="150"/>
      <c r="H59" s="160"/>
      <c r="I59" s="157"/>
      <c r="J59" s="91"/>
      <c r="K59" s="154"/>
      <c r="L59" s="161"/>
      <c r="N59" s="147"/>
      <c r="O59" s="147"/>
    </row>
    <row r="60" spans="1:15" ht="68.25" customHeight="1">
      <c r="A60" s="84" t="s">
        <v>60</v>
      </c>
      <c r="B60" s="147"/>
      <c r="C60" s="162" t="s">
        <v>156</v>
      </c>
      <c r="D60" s="85" t="s">
        <v>154</v>
      </c>
      <c r="E60" s="84"/>
      <c r="F60" s="84"/>
      <c r="G60" s="148"/>
      <c r="H60" s="87"/>
      <c r="I60" s="155"/>
      <c r="J60" s="91"/>
      <c r="K60" s="152"/>
      <c r="L60" s="158"/>
      <c r="N60" s="147"/>
      <c r="O60" s="147"/>
    </row>
    <row r="61" spans="1:15" ht="264.75" customHeight="1">
      <c r="A61" s="84" t="s">
        <v>61</v>
      </c>
      <c r="B61" s="147"/>
      <c r="C61" s="164"/>
      <c r="D61" s="85" t="s">
        <v>155</v>
      </c>
      <c r="E61" s="84"/>
      <c r="F61" s="84"/>
      <c r="G61" s="150"/>
      <c r="H61" s="88"/>
      <c r="I61" s="157"/>
      <c r="J61" s="91"/>
      <c r="K61" s="154"/>
      <c r="L61" s="160"/>
      <c r="N61" s="147"/>
      <c r="O61" s="147"/>
    </row>
    <row r="62" spans="1:15" ht="91.5" customHeight="1">
      <c r="A62" s="84" t="s">
        <v>62</v>
      </c>
      <c r="B62" s="147"/>
      <c r="C62" s="162" t="s">
        <v>157</v>
      </c>
      <c r="D62" s="85" t="s">
        <v>158</v>
      </c>
      <c r="E62" s="84"/>
      <c r="F62" s="84"/>
      <c r="G62" s="149"/>
      <c r="H62" s="89"/>
      <c r="I62" s="155"/>
      <c r="J62" s="91"/>
      <c r="K62" s="152"/>
      <c r="L62" s="158"/>
      <c r="N62" s="147"/>
      <c r="O62" s="147"/>
    </row>
    <row r="63" spans="1:15" ht="99.75" customHeight="1">
      <c r="A63" s="84" t="s">
        <v>63</v>
      </c>
      <c r="B63" s="147"/>
      <c r="C63" s="164"/>
      <c r="D63" s="85" t="s">
        <v>159</v>
      </c>
      <c r="E63" s="84"/>
      <c r="F63" s="84"/>
      <c r="G63" s="150"/>
      <c r="H63" s="88"/>
      <c r="I63" s="157"/>
      <c r="J63" s="91"/>
      <c r="K63" s="154"/>
      <c r="L63" s="160"/>
      <c r="N63" s="147"/>
      <c r="O63" s="147"/>
    </row>
    <row r="64" spans="1:15" ht="72" customHeight="1">
      <c r="A64" s="84" t="s">
        <v>64</v>
      </c>
      <c r="B64" s="147"/>
      <c r="C64" s="165" t="s">
        <v>23</v>
      </c>
      <c r="D64" s="85" t="s">
        <v>160</v>
      </c>
      <c r="E64" s="84"/>
      <c r="F64" s="84"/>
      <c r="G64" s="148"/>
      <c r="H64" s="158"/>
      <c r="I64" s="155"/>
      <c r="J64" s="91"/>
      <c r="K64" s="152"/>
      <c r="L64" s="161"/>
      <c r="N64" s="147"/>
      <c r="O64" s="147"/>
    </row>
    <row r="65" spans="1:15" ht="67.5" customHeight="1">
      <c r="A65" s="84" t="s">
        <v>65</v>
      </c>
      <c r="B65" s="147"/>
      <c r="C65" s="165"/>
      <c r="D65" s="90" t="s">
        <v>24</v>
      </c>
      <c r="E65" s="84"/>
      <c r="F65" s="84"/>
      <c r="G65" s="150"/>
      <c r="H65" s="160"/>
      <c r="I65" s="157"/>
      <c r="J65" s="91"/>
      <c r="K65" s="154"/>
      <c r="L65" s="161"/>
      <c r="N65" s="147"/>
      <c r="O65" s="147"/>
    </row>
    <row r="66" spans="1:15" ht="102" customHeight="1">
      <c r="A66" s="84" t="s">
        <v>163</v>
      </c>
      <c r="B66" s="147"/>
      <c r="C66" s="165" t="s">
        <v>25</v>
      </c>
      <c r="D66" s="85" t="s">
        <v>161</v>
      </c>
      <c r="E66" s="84"/>
      <c r="F66" s="84"/>
      <c r="G66" s="148"/>
      <c r="H66" s="158"/>
      <c r="I66" s="155"/>
      <c r="J66" s="91"/>
      <c r="K66" s="152"/>
      <c r="L66" s="161"/>
      <c r="N66" s="147"/>
      <c r="O66" s="147"/>
    </row>
    <row r="67" spans="1:15" ht="75.75" customHeight="1">
      <c r="A67" s="84" t="s">
        <v>164</v>
      </c>
      <c r="B67" s="147"/>
      <c r="C67" s="165"/>
      <c r="D67" s="85" t="s">
        <v>162</v>
      </c>
      <c r="E67" s="84"/>
      <c r="F67" s="84"/>
      <c r="G67" s="150"/>
      <c r="H67" s="160"/>
      <c r="I67" s="157"/>
      <c r="J67" s="91"/>
      <c r="K67" s="154"/>
      <c r="L67" s="161"/>
      <c r="N67" s="147"/>
      <c r="O67" s="147"/>
    </row>
    <row r="68" spans="1:15" ht="64.5" customHeight="1">
      <c r="A68" s="84" t="s">
        <v>66</v>
      </c>
      <c r="B68" s="147" t="s">
        <v>222</v>
      </c>
      <c r="C68" s="165" t="s">
        <v>26</v>
      </c>
      <c r="D68" s="86" t="s">
        <v>165</v>
      </c>
      <c r="E68" s="84"/>
      <c r="F68" s="84"/>
      <c r="G68" s="148"/>
      <c r="H68" s="155"/>
      <c r="I68" s="158"/>
      <c r="J68" s="91"/>
      <c r="K68" s="152"/>
      <c r="L68" s="151"/>
      <c r="N68" s="147"/>
      <c r="O68" s="147"/>
    </row>
    <row r="69" spans="1:15" ht="85.5" customHeight="1">
      <c r="A69" s="84" t="s">
        <v>67</v>
      </c>
      <c r="B69" s="147"/>
      <c r="C69" s="165"/>
      <c r="D69" s="85" t="s">
        <v>166</v>
      </c>
      <c r="E69" s="84"/>
      <c r="F69" s="84"/>
      <c r="G69" s="150"/>
      <c r="H69" s="157"/>
      <c r="I69" s="160"/>
      <c r="J69" s="91"/>
      <c r="K69" s="154"/>
      <c r="L69" s="151"/>
      <c r="N69" s="147"/>
      <c r="O69" s="147"/>
    </row>
    <row r="70" spans="1:15" ht="113.25" customHeight="1">
      <c r="A70" s="84" t="s">
        <v>171</v>
      </c>
      <c r="B70" s="147"/>
      <c r="C70" s="162" t="s">
        <v>27</v>
      </c>
      <c r="D70" s="85" t="s">
        <v>167</v>
      </c>
      <c r="E70" s="84"/>
      <c r="F70" s="84"/>
      <c r="G70" s="148"/>
      <c r="H70" s="158"/>
      <c r="I70" s="155"/>
      <c r="J70" s="91"/>
      <c r="K70" s="152"/>
      <c r="L70" s="158"/>
      <c r="N70" s="148"/>
      <c r="O70" s="148"/>
    </row>
    <row r="71" spans="1:15" ht="71.25" customHeight="1">
      <c r="A71" s="84" t="s">
        <v>172</v>
      </c>
      <c r="B71" s="147"/>
      <c r="C71" s="163"/>
      <c r="D71" s="85" t="s">
        <v>168</v>
      </c>
      <c r="E71" s="84"/>
      <c r="F71" s="84"/>
      <c r="G71" s="149"/>
      <c r="H71" s="159"/>
      <c r="I71" s="156"/>
      <c r="J71" s="91"/>
      <c r="K71" s="153"/>
      <c r="L71" s="159"/>
      <c r="N71" s="149"/>
      <c r="O71" s="149"/>
    </row>
    <row r="72" spans="1:15" ht="69" customHeight="1">
      <c r="A72" s="84" t="s">
        <v>173</v>
      </c>
      <c r="B72" s="147"/>
      <c r="C72" s="163"/>
      <c r="D72" s="86" t="s">
        <v>169</v>
      </c>
      <c r="E72" s="84"/>
      <c r="F72" s="84"/>
      <c r="G72" s="149"/>
      <c r="H72" s="159"/>
      <c r="I72" s="156"/>
      <c r="J72" s="91"/>
      <c r="K72" s="153"/>
      <c r="L72" s="159"/>
      <c r="N72" s="149"/>
      <c r="O72" s="149"/>
    </row>
    <row r="73" spans="1:15" ht="75" customHeight="1">
      <c r="A73" s="84" t="s">
        <v>174</v>
      </c>
      <c r="B73" s="147"/>
      <c r="C73" s="164"/>
      <c r="D73" s="85" t="s">
        <v>170</v>
      </c>
      <c r="E73" s="84"/>
      <c r="F73" s="84"/>
      <c r="G73" s="150"/>
      <c r="H73" s="160"/>
      <c r="I73" s="157"/>
      <c r="J73" s="91"/>
      <c r="K73" s="154"/>
      <c r="L73" s="160"/>
      <c r="N73" s="150"/>
      <c r="O73" s="150"/>
    </row>
    <row r="74" spans="1:15" ht="110.25" customHeight="1">
      <c r="A74" s="84" t="s">
        <v>68</v>
      </c>
      <c r="B74" s="147"/>
      <c r="C74" s="93" t="s">
        <v>28</v>
      </c>
      <c r="D74" s="85" t="s">
        <v>175</v>
      </c>
      <c r="E74" s="84"/>
      <c r="F74" s="84"/>
      <c r="G74" s="85"/>
      <c r="H74" s="84"/>
      <c r="I74" s="94"/>
      <c r="J74" s="91"/>
      <c r="K74" s="92"/>
      <c r="L74" s="94"/>
      <c r="N74" s="85"/>
      <c r="O74" s="85"/>
    </row>
    <row r="75" spans="1:15" ht="79.5" customHeight="1">
      <c r="A75" s="84" t="s">
        <v>69</v>
      </c>
      <c r="B75" s="147"/>
      <c r="C75" s="165" t="s">
        <v>29</v>
      </c>
      <c r="D75" s="85" t="s">
        <v>176</v>
      </c>
      <c r="E75" s="84"/>
      <c r="F75" s="84"/>
      <c r="G75" s="148"/>
      <c r="H75" s="158"/>
      <c r="I75" s="155"/>
      <c r="J75" s="91"/>
      <c r="K75" s="152"/>
      <c r="L75" s="161"/>
      <c r="N75" s="147"/>
      <c r="O75" s="147"/>
    </row>
    <row r="76" spans="1:15" ht="77.25" customHeight="1">
      <c r="A76" s="84" t="s">
        <v>70</v>
      </c>
      <c r="B76" s="147"/>
      <c r="C76" s="165"/>
      <c r="D76" s="85" t="s">
        <v>177</v>
      </c>
      <c r="E76" s="84"/>
      <c r="F76" s="84"/>
      <c r="G76" s="150"/>
      <c r="H76" s="160"/>
      <c r="I76" s="157"/>
      <c r="J76" s="91"/>
      <c r="K76" s="154"/>
      <c r="L76" s="161"/>
      <c r="N76" s="147"/>
      <c r="O76" s="147"/>
    </row>
    <row r="77" spans="1:15" ht="113.25" customHeight="1">
      <c r="A77" s="84" t="s">
        <v>71</v>
      </c>
      <c r="B77" s="147" t="s">
        <v>41</v>
      </c>
      <c r="C77" s="165" t="s">
        <v>30</v>
      </c>
      <c r="D77" s="85" t="s">
        <v>178</v>
      </c>
      <c r="E77" s="84"/>
      <c r="F77" s="84"/>
      <c r="G77" s="148"/>
      <c r="H77" s="152"/>
      <c r="I77" s="158"/>
      <c r="J77" s="91"/>
      <c r="K77" s="152"/>
      <c r="L77" s="161"/>
      <c r="N77" s="147"/>
      <c r="O77" s="147"/>
    </row>
    <row r="78" spans="1:15" ht="68.25" customHeight="1">
      <c r="A78" s="84" t="s">
        <v>72</v>
      </c>
      <c r="B78" s="147"/>
      <c r="C78" s="165"/>
      <c r="D78" s="85" t="s">
        <v>32</v>
      </c>
      <c r="E78" s="84"/>
      <c r="F78" s="84"/>
      <c r="G78" s="150"/>
      <c r="H78" s="154"/>
      <c r="I78" s="160"/>
      <c r="J78" s="91"/>
      <c r="K78" s="154"/>
      <c r="L78" s="161"/>
      <c r="N78" s="147"/>
      <c r="O78" s="147"/>
    </row>
    <row r="79" spans="1:15" ht="106.5" customHeight="1">
      <c r="A79" s="84" t="s">
        <v>73</v>
      </c>
      <c r="B79" s="147"/>
      <c r="C79" s="165" t="s">
        <v>31</v>
      </c>
      <c r="D79" s="85" t="s">
        <v>33</v>
      </c>
      <c r="E79" s="84"/>
      <c r="F79" s="84"/>
      <c r="G79" s="148"/>
      <c r="H79" s="155"/>
      <c r="I79" s="158"/>
      <c r="J79" s="91"/>
      <c r="K79" s="152"/>
      <c r="L79" s="161"/>
      <c r="N79" s="147"/>
      <c r="O79" s="147"/>
    </row>
    <row r="80" spans="1:15" ht="84" customHeight="1">
      <c r="A80" s="84" t="s">
        <v>74</v>
      </c>
      <c r="B80" s="147"/>
      <c r="C80" s="165"/>
      <c r="D80" s="85" t="s">
        <v>179</v>
      </c>
      <c r="E80" s="84"/>
      <c r="F80" s="84"/>
      <c r="G80" s="150"/>
      <c r="H80" s="157"/>
      <c r="I80" s="160"/>
      <c r="J80" s="91"/>
      <c r="K80" s="154"/>
      <c r="L80" s="161"/>
      <c r="N80" s="147"/>
      <c r="O80" s="147"/>
    </row>
    <row r="81" spans="1:15" ht="117" customHeight="1">
      <c r="A81" s="84" t="s">
        <v>75</v>
      </c>
      <c r="B81" s="147" t="s">
        <v>221</v>
      </c>
      <c r="C81" s="165" t="s">
        <v>34</v>
      </c>
      <c r="D81" s="85" t="s">
        <v>180</v>
      </c>
      <c r="E81" s="84"/>
      <c r="F81" s="84"/>
      <c r="G81" s="148"/>
      <c r="H81" s="155"/>
      <c r="I81" s="158"/>
      <c r="J81" s="91"/>
      <c r="K81" s="152"/>
      <c r="L81" s="161"/>
      <c r="N81" s="147"/>
      <c r="O81" s="147"/>
    </row>
    <row r="82" spans="1:15" ht="91.5" customHeight="1">
      <c r="A82" s="84" t="s">
        <v>76</v>
      </c>
      <c r="B82" s="147"/>
      <c r="C82" s="165"/>
      <c r="D82" s="85" t="s">
        <v>181</v>
      </c>
      <c r="E82" s="84"/>
      <c r="F82" s="84"/>
      <c r="G82" s="150"/>
      <c r="H82" s="157"/>
      <c r="I82" s="160"/>
      <c r="J82" s="91"/>
      <c r="K82" s="154"/>
      <c r="L82" s="161"/>
      <c r="N82" s="147"/>
      <c r="O82" s="147"/>
    </row>
    <row r="83" spans="1:15" ht="84" customHeight="1">
      <c r="A83" s="84" t="s">
        <v>77</v>
      </c>
      <c r="B83" s="147"/>
      <c r="C83" s="162" t="s">
        <v>35</v>
      </c>
      <c r="D83" s="85" t="s">
        <v>182</v>
      </c>
      <c r="E83" s="84"/>
      <c r="F83" s="84"/>
      <c r="G83" s="148"/>
      <c r="H83" s="155"/>
      <c r="I83" s="158"/>
      <c r="J83" s="91"/>
      <c r="K83" s="152"/>
      <c r="L83" s="158"/>
      <c r="N83" s="147"/>
      <c r="O83" s="147"/>
    </row>
    <row r="84" spans="1:15" ht="76.5" customHeight="1">
      <c r="A84" s="84" t="s">
        <v>78</v>
      </c>
      <c r="B84" s="147"/>
      <c r="C84" s="163"/>
      <c r="D84" s="85" t="s">
        <v>183</v>
      </c>
      <c r="E84" s="84"/>
      <c r="F84" s="84"/>
      <c r="G84" s="149"/>
      <c r="H84" s="156"/>
      <c r="I84" s="159"/>
      <c r="J84" s="91"/>
      <c r="K84" s="153"/>
      <c r="L84" s="159"/>
      <c r="N84" s="147"/>
      <c r="O84" s="147"/>
    </row>
    <row r="85" spans="1:15" ht="108" customHeight="1">
      <c r="A85" s="84" t="s">
        <v>79</v>
      </c>
      <c r="B85" s="147"/>
      <c r="C85" s="163"/>
      <c r="D85" s="85" t="s">
        <v>184</v>
      </c>
      <c r="E85" s="84"/>
      <c r="F85" s="84"/>
      <c r="G85" s="149"/>
      <c r="H85" s="156"/>
      <c r="I85" s="159"/>
      <c r="J85" s="91"/>
      <c r="K85" s="153"/>
      <c r="L85" s="159"/>
      <c r="N85" s="147"/>
      <c r="O85" s="147"/>
    </row>
    <row r="86" spans="1:15" ht="85.5" customHeight="1">
      <c r="A86" s="84" t="s">
        <v>231</v>
      </c>
      <c r="B86" s="147"/>
      <c r="C86" s="164"/>
      <c r="D86" s="85" t="s">
        <v>183</v>
      </c>
      <c r="E86" s="84"/>
      <c r="F86" s="84"/>
      <c r="G86" s="150"/>
      <c r="H86" s="157"/>
      <c r="I86" s="160"/>
      <c r="J86" s="91"/>
      <c r="K86" s="154"/>
      <c r="L86" s="160"/>
      <c r="N86" s="147"/>
      <c r="O86" s="147"/>
    </row>
    <row r="87" spans="1:15" ht="78" customHeight="1">
      <c r="A87" s="84" t="s">
        <v>80</v>
      </c>
      <c r="B87" s="171" t="s">
        <v>220</v>
      </c>
      <c r="C87" s="162" t="s">
        <v>36</v>
      </c>
      <c r="D87" s="85" t="s">
        <v>185</v>
      </c>
      <c r="E87" s="84"/>
      <c r="F87" s="84"/>
      <c r="G87" s="148"/>
      <c r="H87" s="155"/>
      <c r="I87" s="158"/>
      <c r="J87" s="91"/>
      <c r="K87" s="152"/>
      <c r="L87" s="152"/>
      <c r="N87" s="148"/>
      <c r="O87" s="148"/>
    </row>
    <row r="88" spans="1:15" ht="93" customHeight="1">
      <c r="A88" s="84" t="s">
        <v>81</v>
      </c>
      <c r="B88" s="147"/>
      <c r="C88" s="163"/>
      <c r="D88" s="85" t="s">
        <v>186</v>
      </c>
      <c r="E88" s="84"/>
      <c r="F88" s="84"/>
      <c r="G88" s="149"/>
      <c r="H88" s="156"/>
      <c r="I88" s="159"/>
      <c r="J88" s="91"/>
      <c r="K88" s="153"/>
      <c r="L88" s="153"/>
      <c r="N88" s="149"/>
      <c r="O88" s="149"/>
    </row>
    <row r="89" spans="1:15" ht="46.5">
      <c r="A89" s="84" t="s">
        <v>226</v>
      </c>
      <c r="B89" s="147"/>
      <c r="C89" s="164"/>
      <c r="D89" s="85" t="s">
        <v>187</v>
      </c>
      <c r="E89" s="84"/>
      <c r="F89" s="84"/>
      <c r="G89" s="150"/>
      <c r="H89" s="157"/>
      <c r="I89" s="160"/>
      <c r="J89" s="91"/>
      <c r="K89" s="154"/>
      <c r="L89" s="154"/>
      <c r="N89" s="150"/>
      <c r="O89" s="150"/>
    </row>
    <row r="90" spans="1:15" ht="103.5" customHeight="1">
      <c r="A90" s="84" t="s">
        <v>82</v>
      </c>
      <c r="B90" s="147"/>
      <c r="C90" s="165" t="s">
        <v>37</v>
      </c>
      <c r="D90" s="85" t="s">
        <v>188</v>
      </c>
      <c r="E90" s="84"/>
      <c r="F90" s="84"/>
      <c r="G90" s="148"/>
      <c r="H90" s="155"/>
      <c r="I90" s="158"/>
      <c r="J90" s="91"/>
      <c r="K90" s="152"/>
      <c r="L90" s="151"/>
      <c r="N90" s="147"/>
      <c r="O90" s="147"/>
    </row>
    <row r="91" spans="1:15" ht="103.5" customHeight="1">
      <c r="A91" s="84" t="s">
        <v>83</v>
      </c>
      <c r="B91" s="147"/>
      <c r="C91" s="165"/>
      <c r="D91" s="85" t="s">
        <v>189</v>
      </c>
      <c r="E91" s="84"/>
      <c r="F91" s="84"/>
      <c r="G91" s="150"/>
      <c r="H91" s="157"/>
      <c r="I91" s="160"/>
      <c r="J91" s="91"/>
      <c r="K91" s="154"/>
      <c r="L91" s="151"/>
      <c r="N91" s="147"/>
      <c r="O91" s="147"/>
    </row>
    <row r="92" spans="1:15" ht="80.25" customHeight="1">
      <c r="A92" s="84" t="s">
        <v>84</v>
      </c>
      <c r="B92" s="171" t="s">
        <v>219</v>
      </c>
      <c r="C92" s="162" t="s">
        <v>36</v>
      </c>
      <c r="D92" s="85" t="s">
        <v>190</v>
      </c>
      <c r="E92" s="84"/>
      <c r="F92" s="84"/>
      <c r="G92" s="148"/>
      <c r="H92" s="155"/>
      <c r="I92" s="158"/>
      <c r="J92" s="91"/>
      <c r="K92" s="152"/>
      <c r="L92" s="152"/>
      <c r="N92" s="148"/>
      <c r="O92" s="148"/>
    </row>
    <row r="93" spans="1:15" ht="86.25" customHeight="1">
      <c r="A93" s="84" t="s">
        <v>85</v>
      </c>
      <c r="B93" s="147"/>
      <c r="C93" s="163"/>
      <c r="D93" s="85" t="s">
        <v>191</v>
      </c>
      <c r="E93" s="84"/>
      <c r="F93" s="84"/>
      <c r="G93" s="149"/>
      <c r="H93" s="156"/>
      <c r="I93" s="159"/>
      <c r="J93" s="91"/>
      <c r="K93" s="153"/>
      <c r="L93" s="153"/>
      <c r="N93" s="149"/>
      <c r="O93" s="149"/>
    </row>
    <row r="94" spans="1:15" ht="97.5" customHeight="1">
      <c r="A94" s="84" t="s">
        <v>194</v>
      </c>
      <c r="B94" s="147"/>
      <c r="C94" s="164"/>
      <c r="D94" s="95" t="s">
        <v>187</v>
      </c>
      <c r="E94" s="84"/>
      <c r="F94" s="84"/>
      <c r="G94" s="150"/>
      <c r="H94" s="157"/>
      <c r="I94" s="160"/>
      <c r="J94" s="91"/>
      <c r="K94" s="154"/>
      <c r="L94" s="154"/>
      <c r="N94" s="150"/>
      <c r="O94" s="150"/>
    </row>
    <row r="95" spans="1:15" ht="160.5" customHeight="1">
      <c r="A95" s="84" t="s">
        <v>86</v>
      </c>
      <c r="B95" s="147"/>
      <c r="C95" s="165" t="s">
        <v>37</v>
      </c>
      <c r="D95" s="85" t="s">
        <v>192</v>
      </c>
      <c r="E95" s="84"/>
      <c r="F95" s="84"/>
      <c r="G95" s="148"/>
      <c r="H95" s="155"/>
      <c r="I95" s="158"/>
      <c r="J95" s="91"/>
      <c r="K95" s="152"/>
      <c r="L95" s="151"/>
      <c r="N95" s="147"/>
      <c r="O95" s="147"/>
    </row>
    <row r="96" spans="1:15" ht="138.75" customHeight="1">
      <c r="A96" s="84" t="s">
        <v>87</v>
      </c>
      <c r="B96" s="147"/>
      <c r="C96" s="165"/>
      <c r="D96" s="85" t="s">
        <v>193</v>
      </c>
      <c r="E96" s="84"/>
      <c r="F96" s="84"/>
      <c r="G96" s="150"/>
      <c r="H96" s="157"/>
      <c r="I96" s="160"/>
      <c r="J96" s="91"/>
      <c r="K96" s="154"/>
      <c r="L96" s="151"/>
      <c r="N96" s="147"/>
      <c r="O96" s="147"/>
    </row>
    <row r="97" spans="1:15" ht="95.25" customHeight="1">
      <c r="A97" s="84" t="s">
        <v>88</v>
      </c>
      <c r="B97" s="147" t="s">
        <v>218</v>
      </c>
      <c r="C97" s="162" t="s">
        <v>38</v>
      </c>
      <c r="D97" s="85" t="s">
        <v>195</v>
      </c>
      <c r="E97" s="84"/>
      <c r="F97" s="84"/>
      <c r="G97" s="148"/>
      <c r="H97" s="155"/>
      <c r="I97" s="158"/>
      <c r="J97" s="91"/>
      <c r="K97" s="152"/>
      <c r="L97" s="152"/>
      <c r="N97" s="148"/>
      <c r="O97" s="148"/>
    </row>
    <row r="98" spans="1:15" ht="95.25" customHeight="1">
      <c r="A98" s="84" t="s">
        <v>89</v>
      </c>
      <c r="B98" s="147"/>
      <c r="C98" s="163"/>
      <c r="D98" s="85" t="s">
        <v>227</v>
      </c>
      <c r="E98" s="84"/>
      <c r="F98" s="84"/>
      <c r="G98" s="149"/>
      <c r="H98" s="156"/>
      <c r="I98" s="159"/>
      <c r="J98" s="91"/>
      <c r="K98" s="153"/>
      <c r="L98" s="153"/>
      <c r="N98" s="149"/>
      <c r="O98" s="149"/>
    </row>
    <row r="99" spans="1:15" ht="95.25" customHeight="1">
      <c r="A99" s="84" t="s">
        <v>90</v>
      </c>
      <c r="B99" s="147"/>
      <c r="C99" s="163"/>
      <c r="D99" s="85" t="s">
        <v>228</v>
      </c>
      <c r="E99" s="84"/>
      <c r="F99" s="84"/>
      <c r="G99" s="149"/>
      <c r="H99" s="156"/>
      <c r="I99" s="159"/>
      <c r="J99" s="91"/>
      <c r="K99" s="153"/>
      <c r="L99" s="153"/>
      <c r="N99" s="149"/>
      <c r="O99" s="149"/>
    </row>
    <row r="100" spans="1:15" ht="63.75" customHeight="1">
      <c r="A100" s="84" t="s">
        <v>91</v>
      </c>
      <c r="B100" s="147"/>
      <c r="C100" s="163"/>
      <c r="D100" s="85" t="s">
        <v>196</v>
      </c>
      <c r="E100" s="84"/>
      <c r="F100" s="84"/>
      <c r="G100" s="149"/>
      <c r="H100" s="156"/>
      <c r="I100" s="159"/>
      <c r="J100" s="91"/>
      <c r="K100" s="153"/>
      <c r="L100" s="153"/>
      <c r="N100" s="149"/>
      <c r="O100" s="149"/>
    </row>
    <row r="101" spans="1:15" ht="54" customHeight="1">
      <c r="A101" s="84" t="s">
        <v>92</v>
      </c>
      <c r="B101" s="147"/>
      <c r="C101" s="163"/>
      <c r="D101" s="85" t="s">
        <v>39</v>
      </c>
      <c r="E101" s="84"/>
      <c r="F101" s="84"/>
      <c r="G101" s="149"/>
      <c r="H101" s="156"/>
      <c r="I101" s="159"/>
      <c r="J101" s="91"/>
      <c r="K101" s="153"/>
      <c r="L101" s="153"/>
      <c r="N101" s="149"/>
      <c r="O101" s="149"/>
    </row>
    <row r="102" spans="1:15" ht="59.25" customHeight="1">
      <c r="A102" s="84" t="s">
        <v>212</v>
      </c>
      <c r="B102" s="147"/>
      <c r="C102" s="163"/>
      <c r="D102" s="85" t="s">
        <v>40</v>
      </c>
      <c r="E102" s="84"/>
      <c r="F102" s="84"/>
      <c r="G102" s="149"/>
      <c r="H102" s="156"/>
      <c r="I102" s="159"/>
      <c r="J102" s="91"/>
      <c r="K102" s="153"/>
      <c r="L102" s="153"/>
      <c r="N102" s="149"/>
      <c r="O102" s="149"/>
    </row>
    <row r="103" spans="1:15" ht="94.5" customHeight="1">
      <c r="A103" s="84" t="s">
        <v>213</v>
      </c>
      <c r="B103" s="147"/>
      <c r="C103" s="163"/>
      <c r="D103" s="85" t="s">
        <v>197</v>
      </c>
      <c r="E103" s="84"/>
      <c r="F103" s="84"/>
      <c r="G103" s="149"/>
      <c r="H103" s="156"/>
      <c r="I103" s="159"/>
      <c r="J103" s="91"/>
      <c r="K103" s="153"/>
      <c r="L103" s="153"/>
      <c r="N103" s="149"/>
      <c r="O103" s="149"/>
    </row>
    <row r="104" spans="1:15" ht="81" customHeight="1">
      <c r="A104" s="84" t="s">
        <v>214</v>
      </c>
      <c r="B104" s="147"/>
      <c r="C104" s="163"/>
      <c r="D104" s="85" t="s">
        <v>198</v>
      </c>
      <c r="E104" s="84"/>
      <c r="F104" s="84"/>
      <c r="G104" s="149"/>
      <c r="H104" s="156"/>
      <c r="I104" s="159"/>
      <c r="J104" s="91"/>
      <c r="K104" s="153"/>
      <c r="L104" s="153"/>
      <c r="N104" s="149"/>
      <c r="O104" s="149"/>
    </row>
    <row r="105" spans="1:15" ht="86.25" customHeight="1">
      <c r="A105" s="84" t="s">
        <v>215</v>
      </c>
      <c r="B105" s="147"/>
      <c r="C105" s="163"/>
      <c r="D105" s="85" t="s">
        <v>199</v>
      </c>
      <c r="E105" s="84"/>
      <c r="F105" s="84"/>
      <c r="G105" s="149"/>
      <c r="H105" s="156"/>
      <c r="I105" s="159"/>
      <c r="J105" s="91"/>
      <c r="K105" s="153"/>
      <c r="L105" s="153"/>
      <c r="N105" s="149"/>
      <c r="O105" s="149"/>
    </row>
    <row r="106" spans="1:15" ht="70.5" customHeight="1">
      <c r="A106" s="84" t="s">
        <v>216</v>
      </c>
      <c r="B106" s="147"/>
      <c r="C106" s="163"/>
      <c r="D106" s="96" t="s">
        <v>200</v>
      </c>
      <c r="E106" s="84"/>
      <c r="F106" s="84"/>
      <c r="G106" s="149"/>
      <c r="H106" s="156"/>
      <c r="I106" s="159"/>
      <c r="J106" s="91"/>
      <c r="K106" s="153"/>
      <c r="L106" s="153"/>
      <c r="N106" s="149"/>
      <c r="O106" s="149"/>
    </row>
    <row r="107" spans="1:15" ht="72" customHeight="1">
      <c r="A107" s="84" t="s">
        <v>217</v>
      </c>
      <c r="B107" s="147"/>
      <c r="C107" s="163"/>
      <c r="D107" s="96" t="s">
        <v>201</v>
      </c>
      <c r="E107" s="84"/>
      <c r="F107" s="84"/>
      <c r="G107" s="149"/>
      <c r="H107" s="156"/>
      <c r="I107" s="159"/>
      <c r="J107" s="91"/>
      <c r="K107" s="153"/>
      <c r="L107" s="153"/>
      <c r="N107" s="149"/>
      <c r="O107" s="149"/>
    </row>
    <row r="108" spans="1:15" ht="73.5" customHeight="1">
      <c r="A108" s="84" t="s">
        <v>229</v>
      </c>
      <c r="B108" s="147"/>
      <c r="C108" s="163"/>
      <c r="D108" s="96" t="s">
        <v>202</v>
      </c>
      <c r="E108" s="84"/>
      <c r="F108" s="84"/>
      <c r="G108" s="149"/>
      <c r="H108" s="156"/>
      <c r="I108" s="159"/>
      <c r="J108" s="91"/>
      <c r="K108" s="153"/>
      <c r="L108" s="153"/>
      <c r="N108" s="149"/>
      <c r="O108" s="149"/>
    </row>
    <row r="109" spans="1:15" ht="87" customHeight="1">
      <c r="A109" s="84" t="s">
        <v>230</v>
      </c>
      <c r="B109" s="147"/>
      <c r="C109" s="164"/>
      <c r="D109" s="96" t="s">
        <v>203</v>
      </c>
      <c r="E109" s="84"/>
      <c r="F109" s="84"/>
      <c r="G109" s="150"/>
      <c r="H109" s="157"/>
      <c r="I109" s="160"/>
      <c r="J109" s="91"/>
      <c r="K109" s="154"/>
      <c r="L109" s="154"/>
      <c r="N109" s="150"/>
      <c r="O109" s="150"/>
    </row>
    <row r="110" spans="1:15" ht="95.25" customHeight="1">
      <c r="A110" s="84" t="s">
        <v>93</v>
      </c>
      <c r="B110" s="147"/>
      <c r="C110" s="162" t="s">
        <v>204</v>
      </c>
      <c r="D110" s="85" t="s">
        <v>278</v>
      </c>
      <c r="E110" s="84"/>
      <c r="F110" s="84"/>
      <c r="G110" s="148"/>
      <c r="H110" s="155"/>
      <c r="I110" s="158"/>
      <c r="J110" s="91"/>
      <c r="K110" s="152"/>
      <c r="L110" s="152"/>
      <c r="N110" s="148"/>
      <c r="O110" s="148"/>
    </row>
    <row r="111" spans="1:15" ht="56.25" customHeight="1">
      <c r="A111" s="84" t="s">
        <v>94</v>
      </c>
      <c r="B111" s="147"/>
      <c r="C111" s="163"/>
      <c r="D111" s="85" t="s">
        <v>279</v>
      </c>
      <c r="E111" s="84"/>
      <c r="F111" s="84"/>
      <c r="G111" s="149"/>
      <c r="H111" s="156"/>
      <c r="I111" s="159"/>
      <c r="J111" s="91"/>
      <c r="K111" s="153"/>
      <c r="L111" s="153"/>
      <c r="N111" s="149"/>
      <c r="O111" s="149"/>
    </row>
    <row r="112" spans="1:15" ht="72" customHeight="1">
      <c r="A112" s="84" t="s">
        <v>95</v>
      </c>
      <c r="B112" s="147"/>
      <c r="C112" s="164"/>
      <c r="D112" s="85" t="s">
        <v>280</v>
      </c>
      <c r="E112" s="84"/>
      <c r="F112" s="84"/>
      <c r="G112" s="150"/>
      <c r="H112" s="157"/>
      <c r="I112" s="160"/>
      <c r="J112" s="91"/>
      <c r="K112" s="154"/>
      <c r="L112" s="154"/>
      <c r="N112" s="150"/>
      <c r="O112" s="150"/>
    </row>
    <row r="113" spans="1:15" ht="84" customHeight="1">
      <c r="A113" s="84" t="s">
        <v>209</v>
      </c>
      <c r="B113" s="147"/>
      <c r="C113" s="162" t="s">
        <v>205</v>
      </c>
      <c r="D113" s="85" t="s">
        <v>206</v>
      </c>
      <c r="E113" s="84"/>
      <c r="F113" s="84"/>
      <c r="G113" s="149"/>
      <c r="H113" s="156"/>
      <c r="I113" s="159"/>
      <c r="J113" s="91"/>
      <c r="K113" s="153"/>
      <c r="L113" s="153"/>
      <c r="N113" s="148"/>
      <c r="O113" s="148"/>
    </row>
    <row r="114" spans="1:15" ht="56.25" customHeight="1">
      <c r="A114" s="84" t="s">
        <v>210</v>
      </c>
      <c r="B114" s="147"/>
      <c r="C114" s="163"/>
      <c r="D114" s="85" t="s">
        <v>207</v>
      </c>
      <c r="E114" s="84"/>
      <c r="F114" s="84"/>
      <c r="G114" s="149"/>
      <c r="H114" s="156"/>
      <c r="I114" s="159"/>
      <c r="J114" s="91"/>
      <c r="K114" s="153"/>
      <c r="L114" s="153"/>
      <c r="N114" s="149"/>
      <c r="O114" s="149"/>
    </row>
    <row r="115" spans="1:15" ht="66" customHeight="1">
      <c r="A115" s="84" t="s">
        <v>211</v>
      </c>
      <c r="B115" s="147"/>
      <c r="C115" s="164"/>
      <c r="D115" s="85" t="s">
        <v>208</v>
      </c>
      <c r="E115" s="84"/>
      <c r="F115" s="84"/>
      <c r="G115" s="150"/>
      <c r="H115" s="157"/>
      <c r="I115" s="160"/>
      <c r="J115" s="92"/>
      <c r="K115" s="154"/>
      <c r="L115" s="154"/>
      <c r="N115" s="150"/>
      <c r="O115" s="150"/>
    </row>
    <row r="116" spans="1:15">
      <c r="B116" s="97"/>
      <c r="C116" s="98"/>
      <c r="D116" s="99"/>
    </row>
    <row r="117" spans="1:15" ht="168" customHeight="1">
      <c r="B117" s="100" t="s">
        <v>277</v>
      </c>
      <c r="C117" s="168"/>
      <c r="D117" s="169"/>
      <c r="E117" s="169"/>
      <c r="F117" s="169"/>
      <c r="G117" s="169"/>
      <c r="H117" s="169"/>
      <c r="I117" s="169"/>
      <c r="J117" s="169"/>
      <c r="K117" s="169"/>
      <c r="L117" s="170"/>
    </row>
    <row r="118" spans="1:15">
      <c r="C118" s="98"/>
      <c r="D118" s="101"/>
      <c r="E118" s="98"/>
      <c r="F118" s="98"/>
      <c r="H118" s="98"/>
      <c r="I118" s="98"/>
      <c r="J118" s="102"/>
      <c r="K118" s="102"/>
      <c r="L118" s="98"/>
    </row>
    <row r="119" spans="1:15">
      <c r="B119" s="103" t="s">
        <v>282</v>
      </c>
      <c r="C119" s="104"/>
      <c r="D119" s="105"/>
      <c r="E119" s="98"/>
      <c r="F119" s="98"/>
      <c r="H119" s="98"/>
      <c r="I119" s="98"/>
      <c r="J119" s="102"/>
      <c r="K119" s="102"/>
      <c r="L119" s="98"/>
    </row>
    <row r="120" spans="1:15">
      <c r="B120" s="166" t="s">
        <v>96</v>
      </c>
      <c r="C120" s="166"/>
      <c r="D120" s="166"/>
      <c r="E120" s="166"/>
      <c r="F120" s="166"/>
      <c r="G120" s="166"/>
      <c r="H120" s="98"/>
      <c r="I120" s="98"/>
      <c r="J120" s="102"/>
      <c r="K120" s="102"/>
      <c r="L120" s="98"/>
    </row>
    <row r="121" spans="1:15">
      <c r="B121" s="63" t="s">
        <v>235</v>
      </c>
      <c r="H121" s="98"/>
      <c r="I121" s="98"/>
      <c r="J121" s="102"/>
      <c r="K121" s="102"/>
      <c r="L121" s="98"/>
    </row>
    <row r="122" spans="1:15">
      <c r="B122" s="63" t="s">
        <v>239</v>
      </c>
    </row>
    <row r="123" spans="1:15">
      <c r="B123" s="63" t="s">
        <v>276</v>
      </c>
    </row>
  </sheetData>
  <sheetProtection algorithmName="SHA-512" hashValue="D7oKMI7+TMIoKbD9vGdRgV4PP2zUZFqr3BDZQL8I6VzECA1pr5duF8u3XPZJY6U4IEVMIO/6z8+LOqPDLYw2ng==" saltValue="t8F2H4JQWPF6e6dvOWEJiA==" spinCount="100000" sheet="1" objects="1" scenarios="1" selectLockedCells="1" selectUnlockedCells="1"/>
  <protectedRanges>
    <protectedRange sqref="L113:L115" name="Range5"/>
    <protectedRange sqref="C117" name="Range3"/>
    <protectedRange sqref="H77:H115 J42:K115 I75 H74 I70 H68 I58:I67 H52:H57 I42:I51 L87:L115 N42:O115 L68 E42:G115" name="Range1"/>
    <protectedRange sqref="C4:D9" name="Range2"/>
    <protectedRange sqref="N42:O115" name="Range4"/>
  </protectedRanges>
  <mergeCells count="261">
    <mergeCell ref="D19:F19"/>
    <mergeCell ref="L83:L86"/>
    <mergeCell ref="J40:K40"/>
    <mergeCell ref="K95:K96"/>
    <mergeCell ref="I95:I96"/>
    <mergeCell ref="H95:H96"/>
    <mergeCell ref="G95:G96"/>
    <mergeCell ref="I92:I94"/>
    <mergeCell ref="K92:K94"/>
    <mergeCell ref="G44:G45"/>
    <mergeCell ref="K44:K45"/>
    <mergeCell ref="I44:I45"/>
    <mergeCell ref="H44:H45"/>
    <mergeCell ref="H75:H76"/>
    <mergeCell ref="G75:G76"/>
    <mergeCell ref="K58:K59"/>
    <mergeCell ref="I58:I59"/>
    <mergeCell ref="H58:H59"/>
    <mergeCell ref="G58:G59"/>
    <mergeCell ref="H68:H69"/>
    <mergeCell ref="G68:G69"/>
    <mergeCell ref="I68:I69"/>
    <mergeCell ref="E39:L39"/>
    <mergeCell ref="L50:L51"/>
    <mergeCell ref="C48:C49"/>
    <mergeCell ref="G40:G41"/>
    <mergeCell ref="B58:B67"/>
    <mergeCell ref="C58:C59"/>
    <mergeCell ref="C64:C65"/>
    <mergeCell ref="K50:K51"/>
    <mergeCell ref="I50:I51"/>
    <mergeCell ref="H50:H51"/>
    <mergeCell ref="C66:C67"/>
    <mergeCell ref="H66:H67"/>
    <mergeCell ref="G66:G67"/>
    <mergeCell ref="H64:H65"/>
    <mergeCell ref="G64:G65"/>
    <mergeCell ref="K54:K57"/>
    <mergeCell ref="I54:I57"/>
    <mergeCell ref="H54:H57"/>
    <mergeCell ref="G54:G57"/>
    <mergeCell ref="K52:K53"/>
    <mergeCell ref="I52:I53"/>
    <mergeCell ref="H52:H53"/>
    <mergeCell ref="G60:G61"/>
    <mergeCell ref="G62:G63"/>
    <mergeCell ref="I60:I61"/>
    <mergeCell ref="K42:K43"/>
    <mergeCell ref="B77:B80"/>
    <mergeCell ref="C77:C78"/>
    <mergeCell ref="C79:C80"/>
    <mergeCell ref="B50:B57"/>
    <mergeCell ref="C50:C51"/>
    <mergeCell ref="C52:C53"/>
    <mergeCell ref="C54:C57"/>
    <mergeCell ref="C87:C89"/>
    <mergeCell ref="C92:C94"/>
    <mergeCell ref="C83:C86"/>
    <mergeCell ref="A39:A41"/>
    <mergeCell ref="B39:B41"/>
    <mergeCell ref="C39:C41"/>
    <mergeCell ref="D39:D41"/>
    <mergeCell ref="E40:F40"/>
    <mergeCell ref="H40:I40"/>
    <mergeCell ref="I42:I43"/>
    <mergeCell ref="A2:K2"/>
    <mergeCell ref="A1:K1"/>
    <mergeCell ref="E20:F20"/>
    <mergeCell ref="E21:F21"/>
    <mergeCell ref="E22:F22"/>
    <mergeCell ref="B34:F34"/>
    <mergeCell ref="D35:F35"/>
    <mergeCell ref="D36:F36"/>
    <mergeCell ref="B10:F10"/>
    <mergeCell ref="B11:F11"/>
    <mergeCell ref="D12:F12"/>
    <mergeCell ref="D13:F13"/>
    <mergeCell ref="B14:F14"/>
    <mergeCell ref="E16:F16"/>
    <mergeCell ref="E17:F17"/>
    <mergeCell ref="B18:F18"/>
    <mergeCell ref="B19:C19"/>
    <mergeCell ref="B120:G120"/>
    <mergeCell ref="B42:B49"/>
    <mergeCell ref="C42:C43"/>
    <mergeCell ref="C44:C45"/>
    <mergeCell ref="C117:L117"/>
    <mergeCell ref="B97:B115"/>
    <mergeCell ref="B81:B86"/>
    <mergeCell ref="C81:C82"/>
    <mergeCell ref="B87:B91"/>
    <mergeCell ref="C90:C91"/>
    <mergeCell ref="K46:K47"/>
    <mergeCell ref="I46:I47"/>
    <mergeCell ref="H46:H47"/>
    <mergeCell ref="H48:H49"/>
    <mergeCell ref="G48:G49"/>
    <mergeCell ref="H42:H43"/>
    <mergeCell ref="G42:G43"/>
    <mergeCell ref="C60:C61"/>
    <mergeCell ref="C62:C63"/>
    <mergeCell ref="C70:C73"/>
    <mergeCell ref="C110:C112"/>
    <mergeCell ref="B92:B96"/>
    <mergeCell ref="C95:C96"/>
    <mergeCell ref="B68:B76"/>
    <mergeCell ref="N50:N51"/>
    <mergeCell ref="O50:O51"/>
    <mergeCell ref="N52:N53"/>
    <mergeCell ref="O52:O53"/>
    <mergeCell ref="N58:N59"/>
    <mergeCell ref="O58:O59"/>
    <mergeCell ref="N54:N57"/>
    <mergeCell ref="O54:O57"/>
    <mergeCell ref="L40:L41"/>
    <mergeCell ref="N40:N41"/>
    <mergeCell ref="O40:O41"/>
    <mergeCell ref="N42:N43"/>
    <mergeCell ref="O42:O43"/>
    <mergeCell ref="N44:N45"/>
    <mergeCell ref="O44:O45"/>
    <mergeCell ref="N46:N47"/>
    <mergeCell ref="O46:O47"/>
    <mergeCell ref="N48:N49"/>
    <mergeCell ref="O48:O49"/>
    <mergeCell ref="L42:L43"/>
    <mergeCell ref="L44:L45"/>
    <mergeCell ref="L46:L47"/>
    <mergeCell ref="L48:L49"/>
    <mergeCell ref="L52:L53"/>
    <mergeCell ref="G46:G47"/>
    <mergeCell ref="K48:K49"/>
    <mergeCell ref="I48:I49"/>
    <mergeCell ref="G50:G51"/>
    <mergeCell ref="G52:G53"/>
    <mergeCell ref="C113:C115"/>
    <mergeCell ref="G70:G73"/>
    <mergeCell ref="C68:C69"/>
    <mergeCell ref="C75:C76"/>
    <mergeCell ref="H70:H73"/>
    <mergeCell ref="I83:I86"/>
    <mergeCell ref="K83:K86"/>
    <mergeCell ref="K77:K78"/>
    <mergeCell ref="I77:I78"/>
    <mergeCell ref="H77:H78"/>
    <mergeCell ref="G77:G78"/>
    <mergeCell ref="G79:G80"/>
    <mergeCell ref="H79:H80"/>
    <mergeCell ref="I79:I80"/>
    <mergeCell ref="K79:K80"/>
    <mergeCell ref="G87:G89"/>
    <mergeCell ref="H87:H89"/>
    <mergeCell ref="C46:C47"/>
    <mergeCell ref="C97:C109"/>
    <mergeCell ref="G83:G86"/>
    <mergeCell ref="H83:H86"/>
    <mergeCell ref="G92:G94"/>
    <mergeCell ref="H92:H94"/>
    <mergeCell ref="L54:L57"/>
    <mergeCell ref="L58:L59"/>
    <mergeCell ref="L64:L65"/>
    <mergeCell ref="L68:L69"/>
    <mergeCell ref="L75:L76"/>
    <mergeCell ref="L77:L78"/>
    <mergeCell ref="H90:H91"/>
    <mergeCell ref="G90:G91"/>
    <mergeCell ref="K81:K82"/>
    <mergeCell ref="I81:I82"/>
    <mergeCell ref="H81:H82"/>
    <mergeCell ref="G81:G82"/>
    <mergeCell ref="I87:I89"/>
    <mergeCell ref="K87:K89"/>
    <mergeCell ref="I66:I67"/>
    <mergeCell ref="K68:K69"/>
    <mergeCell ref="I70:I73"/>
    <mergeCell ref="L79:L80"/>
    <mergeCell ref="L81:L82"/>
    <mergeCell ref="K60:K61"/>
    <mergeCell ref="I62:I63"/>
    <mergeCell ref="K62:K63"/>
    <mergeCell ref="L60:L61"/>
    <mergeCell ref="L62:L63"/>
    <mergeCell ref="L66:L67"/>
    <mergeCell ref="O97:O109"/>
    <mergeCell ref="N110:N112"/>
    <mergeCell ref="N60:N61"/>
    <mergeCell ref="O60:O61"/>
    <mergeCell ref="O75:O76"/>
    <mergeCell ref="N62:N63"/>
    <mergeCell ref="O62:O63"/>
    <mergeCell ref="N64:N65"/>
    <mergeCell ref="O64:O65"/>
    <mergeCell ref="N66:N67"/>
    <mergeCell ref="O66:O67"/>
    <mergeCell ref="L70:L73"/>
    <mergeCell ref="N113:N115"/>
    <mergeCell ref="O110:O112"/>
    <mergeCell ref="O113:O115"/>
    <mergeCell ref="N97:N109"/>
    <mergeCell ref="K64:K65"/>
    <mergeCell ref="I64:I65"/>
    <mergeCell ref="K75:K76"/>
    <mergeCell ref="I75:I76"/>
    <mergeCell ref="K90:K91"/>
    <mergeCell ref="I90:I91"/>
    <mergeCell ref="L90:L91"/>
    <mergeCell ref="N81:N82"/>
    <mergeCell ref="O81:O82"/>
    <mergeCell ref="N75:N76"/>
    <mergeCell ref="K70:K73"/>
    <mergeCell ref="G110:G112"/>
    <mergeCell ref="H110:H112"/>
    <mergeCell ref="I110:I112"/>
    <mergeCell ref="L110:L112"/>
    <mergeCell ref="K110:K112"/>
    <mergeCell ref="H113:H115"/>
    <mergeCell ref="G113:G115"/>
    <mergeCell ref="L113:L115"/>
    <mergeCell ref="I97:I109"/>
    <mergeCell ref="K97:K109"/>
    <mergeCell ref="L97:L109"/>
    <mergeCell ref="K113:K115"/>
    <mergeCell ref="I113:I115"/>
    <mergeCell ref="G97:G109"/>
    <mergeCell ref="H97:H109"/>
    <mergeCell ref="B15:C15"/>
    <mergeCell ref="D15:F15"/>
    <mergeCell ref="N95:N96"/>
    <mergeCell ref="O95:O96"/>
    <mergeCell ref="N90:N91"/>
    <mergeCell ref="O90:O91"/>
    <mergeCell ref="N87:N89"/>
    <mergeCell ref="O87:O89"/>
    <mergeCell ref="N92:N94"/>
    <mergeCell ref="O92:O94"/>
    <mergeCell ref="N68:N69"/>
    <mergeCell ref="O68:O69"/>
    <mergeCell ref="N77:N78"/>
    <mergeCell ref="O77:O78"/>
    <mergeCell ref="N79:N80"/>
    <mergeCell ref="O79:O80"/>
    <mergeCell ref="N70:N73"/>
    <mergeCell ref="O70:O73"/>
    <mergeCell ref="N83:N86"/>
    <mergeCell ref="O83:O86"/>
    <mergeCell ref="L95:L96"/>
    <mergeCell ref="L87:L89"/>
    <mergeCell ref="L92:L94"/>
    <mergeCell ref="K66:K67"/>
    <mergeCell ref="B23:F23"/>
    <mergeCell ref="B24:C24"/>
    <mergeCell ref="D24:F24"/>
    <mergeCell ref="B27:F27"/>
    <mergeCell ref="D32:F32"/>
    <mergeCell ref="D33:F33"/>
    <mergeCell ref="B31:F31"/>
    <mergeCell ref="E25:F25"/>
    <mergeCell ref="E26:F26"/>
    <mergeCell ref="D28:F28"/>
    <mergeCell ref="D29:F29"/>
    <mergeCell ref="D30:F30"/>
  </mergeCells>
  <phoneticPr fontId="20" type="noConversion"/>
  <dataValidations count="6">
    <dataValidation type="list" allowBlank="1" showInputMessage="1" showErrorMessage="1" sqref="I64:I67 H68:H69 I62 H87 I75:I76 H113 H90:H92 H95:H99 H110 H77:H83 H74 I58:I60 H52:H57 I42:I51 I70" xr:uid="{00000000-0002-0000-0100-000000000000}">
      <formula1>"Sesuai,Melampaui"</formula1>
    </dataValidation>
    <dataValidation type="list" allowBlank="1" showInputMessage="1" showErrorMessage="1" sqref="J70:K70 J87:K87 J62:K62 K52:K60 J113:K113 K90:K92 K95:K99 J110:K110 K79:K83 J79:J86 J52:J61 J66:K67 J88:J109 J111:J112 J42:K49 J63 J71:J73 J114:J115" xr:uid="{00000000-0002-0000-0100-000001000000}">
      <formula1>"Lokal/Wilayah,Nasional,Internasional"</formula1>
    </dataValidation>
    <dataValidation type="list" allowBlank="1" showInputMessage="1" showErrorMessage="1" sqref="L68:L69 L87 L113 L90:L92 L95:L110" xr:uid="{00000000-0002-0000-0100-000002000000}">
      <formula1>"Baik Sekali,Unggul"</formula1>
    </dataValidation>
    <dataValidation type="list" showInputMessage="1" showErrorMessage="1" errorTitle="Error" error="Silahkan pilih salah satu" sqref="F42:F115" xr:uid="{00000000-0002-0000-0100-000003000000}">
      <formula1>IF(ISBLANK(E42),allowed,not_allowed)</formula1>
    </dataValidation>
    <dataValidation type="list" allowBlank="1" showInputMessage="1" showErrorMessage="1" sqref="J50:K51 J64:K65 J68:K69 J74:K78" xr:uid="{00000000-0002-0000-0100-000004000000}">
      <formula1>"Lokal/Wilayah,Nasional"</formula1>
    </dataValidation>
    <dataValidation type="list" showInputMessage="1" showErrorMessage="1" errorTitle="Error" error="Pilih salah satu" sqref="E42:E115" xr:uid="{1226556C-9F87-4140-A400-142923CD812F}">
      <formula1>IF(ISBLANK(F42),allowed,not_allowed)</formula1>
    </dataValidation>
  </dataValidations>
  <hyperlinks>
    <hyperlink ref="B119:D119" r:id="rId1" display="Salinan Permendikbud Nomor 3 Tahun 2020 tentang Standar Nasional Pendidikan Tinggi" xr:uid="{ACD9CC7A-6E12-4115-AFC7-8EA6CF8DED9C}"/>
  </hyperlinks>
  <pageMargins left="0.7" right="0.7" top="0.75" bottom="0.75" header="0.3" footer="0.3"/>
  <pageSetup paperSize="9" orientation="landscape"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1"/>
  <sheetViews>
    <sheetView topLeftCell="A13" zoomScale="85" zoomScaleNormal="85" workbookViewId="0">
      <selection activeCell="D13" sqref="D13:D14"/>
    </sheetView>
  </sheetViews>
  <sheetFormatPr defaultColWidth="11" defaultRowHeight="15.5"/>
  <cols>
    <col min="1" max="1" width="5.5" bestFit="1" customWidth="1"/>
    <col min="2" max="2" width="42" customWidth="1"/>
    <col min="3" max="3" width="16.83203125" customWidth="1"/>
    <col min="4" max="4" width="56.83203125" style="2" customWidth="1"/>
  </cols>
  <sheetData>
    <row r="1" spans="1:4" ht="18.5">
      <c r="A1" s="200" t="s">
        <v>104</v>
      </c>
      <c r="B1" s="200"/>
      <c r="C1" s="200"/>
      <c r="D1" s="200"/>
    </row>
    <row r="2" spans="1:4" ht="18.5">
      <c r="A2" s="200" t="s">
        <v>0</v>
      </c>
      <c r="B2" s="200"/>
      <c r="C2" s="200"/>
      <c r="D2" s="200"/>
    </row>
    <row r="3" spans="1:4">
      <c r="B3" s="1" t="s">
        <v>105</v>
      </c>
      <c r="C3" s="1" t="s">
        <v>5</v>
      </c>
      <c r="D3" s="52">
        <f>'Kertas Kerja'!D4</f>
        <v>0</v>
      </c>
    </row>
    <row r="4" spans="1:4">
      <c r="B4" s="1" t="s">
        <v>106</v>
      </c>
      <c r="C4" s="1" t="s">
        <v>5</v>
      </c>
      <c r="D4" s="52">
        <f>'Kertas Kerja'!D5</f>
        <v>0</v>
      </c>
    </row>
    <row r="5" spans="1:4">
      <c r="B5" s="1" t="s">
        <v>107</v>
      </c>
      <c r="C5" s="1" t="s">
        <v>5</v>
      </c>
      <c r="D5" s="52">
        <f>'Kertas Kerja'!D6</f>
        <v>0</v>
      </c>
    </row>
    <row r="6" spans="1:4">
      <c r="B6" s="1" t="s">
        <v>108</v>
      </c>
      <c r="C6" s="1" t="s">
        <v>5</v>
      </c>
      <c r="D6" s="52">
        <f>'Kertas Kerja'!D7</f>
        <v>0</v>
      </c>
    </row>
    <row r="7" spans="1:4">
      <c r="B7" s="1" t="s">
        <v>109</v>
      </c>
      <c r="C7" s="1" t="s">
        <v>5</v>
      </c>
      <c r="D7" s="56">
        <f>'Kertas Kerja'!D8</f>
        <v>0</v>
      </c>
    </row>
    <row r="9" spans="1:4">
      <c r="B9" s="201" t="s">
        <v>110</v>
      </c>
      <c r="C9" s="201"/>
      <c r="D9" s="201"/>
    </row>
    <row r="10" spans="1:4">
      <c r="B10" s="201"/>
      <c r="C10" s="201"/>
      <c r="D10" s="201"/>
    </row>
    <row r="11" spans="1:4">
      <c r="B11" s="202" t="s">
        <v>111</v>
      </c>
      <c r="C11" s="202"/>
      <c r="D11" s="202"/>
    </row>
    <row r="12" spans="1:4">
      <c r="A12" s="43" t="s">
        <v>6</v>
      </c>
      <c r="B12" s="42" t="s">
        <v>7</v>
      </c>
      <c r="C12" s="42" t="s">
        <v>8</v>
      </c>
      <c r="D12" s="51" t="s">
        <v>112</v>
      </c>
    </row>
    <row r="13" spans="1:4" ht="96.75" customHeight="1">
      <c r="A13" s="45" t="s">
        <v>42</v>
      </c>
      <c r="B13" s="188" t="s">
        <v>225</v>
      </c>
      <c r="C13" s="198" t="s">
        <v>13</v>
      </c>
      <c r="D13" s="188">
        <f>'Kertas Kerja'!G42</f>
        <v>0</v>
      </c>
    </row>
    <row r="14" spans="1:4" ht="96.75" customHeight="1">
      <c r="A14" s="45" t="s">
        <v>43</v>
      </c>
      <c r="B14" s="189"/>
      <c r="C14" s="199"/>
      <c r="D14" s="190"/>
    </row>
    <row r="15" spans="1:4" ht="89.25" customHeight="1">
      <c r="A15" s="45" t="s">
        <v>44</v>
      </c>
      <c r="B15" s="189"/>
      <c r="C15" s="191" t="s">
        <v>14</v>
      </c>
      <c r="D15" s="188">
        <f>'Kertas Kerja'!G44</f>
        <v>0</v>
      </c>
    </row>
    <row r="16" spans="1:4" ht="89.25" customHeight="1">
      <c r="A16" s="45" t="s">
        <v>45</v>
      </c>
      <c r="B16" s="189"/>
      <c r="C16" s="193"/>
      <c r="D16" s="190"/>
    </row>
    <row r="17" spans="1:4" ht="89.25" customHeight="1">
      <c r="A17" s="45" t="s">
        <v>46</v>
      </c>
      <c r="B17" s="189"/>
      <c r="C17" s="191" t="s">
        <v>15</v>
      </c>
      <c r="D17" s="188">
        <f>'Kertas Kerja'!G46</f>
        <v>0</v>
      </c>
    </row>
    <row r="18" spans="1:4" ht="89.25" customHeight="1">
      <c r="A18" s="45" t="s">
        <v>47</v>
      </c>
      <c r="B18" s="189"/>
      <c r="C18" s="193"/>
      <c r="D18" s="190"/>
    </row>
    <row r="19" spans="1:4" ht="89.25" customHeight="1">
      <c r="A19" s="45" t="s">
        <v>48</v>
      </c>
      <c r="B19" s="189"/>
      <c r="C19" s="191" t="s">
        <v>16</v>
      </c>
      <c r="D19" s="188">
        <f>'Kertas Kerja'!G48</f>
        <v>0</v>
      </c>
    </row>
    <row r="20" spans="1:4" ht="89.25" customHeight="1">
      <c r="A20" s="45" t="s">
        <v>49</v>
      </c>
      <c r="B20" s="190"/>
      <c r="C20" s="193"/>
      <c r="D20" s="190"/>
    </row>
    <row r="21" spans="1:4" ht="89.25" customHeight="1">
      <c r="A21" s="45" t="s">
        <v>50</v>
      </c>
      <c r="B21" s="188" t="s">
        <v>224</v>
      </c>
      <c r="C21" s="191" t="s">
        <v>18</v>
      </c>
      <c r="D21" s="188">
        <f>'Kertas Kerja'!G50</f>
        <v>0</v>
      </c>
    </row>
    <row r="22" spans="1:4" ht="89.25" customHeight="1">
      <c r="A22" s="45" t="s">
        <v>51</v>
      </c>
      <c r="B22" s="189"/>
      <c r="C22" s="193"/>
      <c r="D22" s="190"/>
    </row>
    <row r="23" spans="1:4" ht="89.25" customHeight="1">
      <c r="A23" s="45" t="s">
        <v>52</v>
      </c>
      <c r="B23" s="189"/>
      <c r="C23" s="191" t="s">
        <v>20</v>
      </c>
      <c r="D23" s="188">
        <f>'Kertas Kerja'!G52</f>
        <v>0</v>
      </c>
    </row>
    <row r="24" spans="1:4" ht="89.25" customHeight="1">
      <c r="A24" s="45" t="s">
        <v>53</v>
      </c>
      <c r="B24" s="189"/>
      <c r="C24" s="193"/>
      <c r="D24" s="190"/>
    </row>
    <row r="25" spans="1:4" ht="89.25" customHeight="1">
      <c r="A25" s="45" t="s">
        <v>54</v>
      </c>
      <c r="B25" s="189"/>
      <c r="C25" s="191" t="s">
        <v>21</v>
      </c>
      <c r="D25" s="188">
        <f>'Kertas Kerja'!G54</f>
        <v>0</v>
      </c>
    </row>
    <row r="26" spans="1:4" ht="89.25" customHeight="1">
      <c r="A26" s="45" t="s">
        <v>55</v>
      </c>
      <c r="B26" s="189"/>
      <c r="C26" s="192"/>
      <c r="D26" s="189"/>
    </row>
    <row r="27" spans="1:4" ht="89.25" customHeight="1">
      <c r="A27" s="45" t="s">
        <v>56</v>
      </c>
      <c r="B27" s="189"/>
      <c r="C27" s="192"/>
      <c r="D27" s="189"/>
    </row>
    <row r="28" spans="1:4" ht="89.25" customHeight="1">
      <c r="A28" s="45" t="s">
        <v>57</v>
      </c>
      <c r="B28" s="190"/>
      <c r="C28" s="193"/>
      <c r="D28" s="190"/>
    </row>
    <row r="29" spans="1:4" ht="89.25" customHeight="1">
      <c r="A29" s="45" t="s">
        <v>58</v>
      </c>
      <c r="B29" s="188" t="s">
        <v>223</v>
      </c>
      <c r="C29" s="191" t="s">
        <v>22</v>
      </c>
      <c r="D29" s="188">
        <f>'Kertas Kerja'!G58</f>
        <v>0</v>
      </c>
    </row>
    <row r="30" spans="1:4" ht="89.25" customHeight="1">
      <c r="A30" s="45" t="s">
        <v>59</v>
      </c>
      <c r="B30" s="189"/>
      <c r="C30" s="193"/>
      <c r="D30" s="190"/>
    </row>
    <row r="31" spans="1:4" ht="89.25" customHeight="1">
      <c r="A31" s="45" t="s">
        <v>60</v>
      </c>
      <c r="B31" s="189"/>
      <c r="C31" s="191" t="s">
        <v>156</v>
      </c>
      <c r="D31" s="194">
        <f>'Kertas Kerja'!G60</f>
        <v>0</v>
      </c>
    </row>
    <row r="32" spans="1:4" ht="89.25" customHeight="1">
      <c r="A32" s="45" t="s">
        <v>61</v>
      </c>
      <c r="B32" s="189"/>
      <c r="C32" s="193"/>
      <c r="D32" s="194"/>
    </row>
    <row r="33" spans="1:4" ht="89.25" customHeight="1">
      <c r="A33" s="45" t="s">
        <v>62</v>
      </c>
      <c r="B33" s="189"/>
      <c r="C33" s="191" t="s">
        <v>157</v>
      </c>
      <c r="D33" s="194">
        <f>'Kertas Kerja'!G62</f>
        <v>0</v>
      </c>
    </row>
    <row r="34" spans="1:4" ht="89.25" customHeight="1">
      <c r="A34" s="45" t="s">
        <v>63</v>
      </c>
      <c r="B34" s="189"/>
      <c r="C34" s="193"/>
      <c r="D34" s="194"/>
    </row>
    <row r="35" spans="1:4" ht="89.25" customHeight="1">
      <c r="A35" s="45" t="s">
        <v>64</v>
      </c>
      <c r="B35" s="189"/>
      <c r="C35" s="191" t="s">
        <v>23</v>
      </c>
      <c r="D35" s="188">
        <f>'Kertas Kerja'!G64</f>
        <v>0</v>
      </c>
    </row>
    <row r="36" spans="1:4" ht="89.25" customHeight="1">
      <c r="A36" s="45" t="s">
        <v>65</v>
      </c>
      <c r="B36" s="189"/>
      <c r="C36" s="193"/>
      <c r="D36" s="190"/>
    </row>
    <row r="37" spans="1:4" ht="89.25" customHeight="1">
      <c r="A37" s="45" t="s">
        <v>163</v>
      </c>
      <c r="B37" s="189"/>
      <c r="C37" s="191" t="s">
        <v>25</v>
      </c>
      <c r="D37" s="188">
        <f>'Kertas Kerja'!G66</f>
        <v>0</v>
      </c>
    </row>
    <row r="38" spans="1:4" ht="89.25" customHeight="1">
      <c r="A38" s="45" t="s">
        <v>164</v>
      </c>
      <c r="B38" s="190"/>
      <c r="C38" s="193"/>
      <c r="D38" s="190"/>
    </row>
    <row r="39" spans="1:4" ht="89.25" customHeight="1">
      <c r="A39" s="45" t="s">
        <v>66</v>
      </c>
      <c r="B39" s="188" t="s">
        <v>222</v>
      </c>
      <c r="C39" s="191" t="s">
        <v>26</v>
      </c>
      <c r="D39" s="188">
        <f>'Kertas Kerja'!G68</f>
        <v>0</v>
      </c>
    </row>
    <row r="40" spans="1:4" ht="89.25" customHeight="1">
      <c r="A40" s="45" t="s">
        <v>67</v>
      </c>
      <c r="B40" s="189"/>
      <c r="C40" s="193"/>
      <c r="D40" s="190"/>
    </row>
    <row r="41" spans="1:4" ht="89.25" customHeight="1">
      <c r="A41" s="45" t="s">
        <v>171</v>
      </c>
      <c r="B41" s="189"/>
      <c r="C41" s="191" t="s">
        <v>27</v>
      </c>
      <c r="D41" s="188">
        <f>'Kertas Kerja'!G70</f>
        <v>0</v>
      </c>
    </row>
    <row r="42" spans="1:4" ht="89.25" customHeight="1">
      <c r="A42" s="45" t="s">
        <v>172</v>
      </c>
      <c r="B42" s="189"/>
      <c r="C42" s="192"/>
      <c r="D42" s="189"/>
    </row>
    <row r="43" spans="1:4" ht="89.25" customHeight="1">
      <c r="A43" s="45" t="s">
        <v>173</v>
      </c>
      <c r="B43" s="189"/>
      <c r="C43" s="192"/>
      <c r="D43" s="189"/>
    </row>
    <row r="44" spans="1:4" ht="89.25" customHeight="1">
      <c r="A44" s="45" t="s">
        <v>174</v>
      </c>
      <c r="B44" s="189"/>
      <c r="C44" s="193"/>
      <c r="D44" s="190"/>
    </row>
    <row r="45" spans="1:4" ht="89.25" customHeight="1">
      <c r="A45" s="45" t="s">
        <v>68</v>
      </c>
      <c r="B45" s="189"/>
      <c r="C45" s="44" t="s">
        <v>28</v>
      </c>
      <c r="D45" s="58">
        <f>'Kertas Kerja'!G74</f>
        <v>0</v>
      </c>
    </row>
    <row r="46" spans="1:4" ht="89.25" customHeight="1">
      <c r="A46" s="45" t="s">
        <v>69</v>
      </c>
      <c r="B46" s="189"/>
      <c r="C46" s="191" t="s">
        <v>29</v>
      </c>
      <c r="D46" s="188">
        <f>'Kertas Kerja'!G75</f>
        <v>0</v>
      </c>
    </row>
    <row r="47" spans="1:4" ht="89.25" customHeight="1">
      <c r="A47" s="45" t="s">
        <v>70</v>
      </c>
      <c r="B47" s="190"/>
      <c r="C47" s="193"/>
      <c r="D47" s="190"/>
    </row>
    <row r="48" spans="1:4" ht="89.25" customHeight="1">
      <c r="A48" s="45" t="s">
        <v>71</v>
      </c>
      <c r="B48" s="188" t="s">
        <v>41</v>
      </c>
      <c r="C48" s="191" t="s">
        <v>30</v>
      </c>
      <c r="D48" s="188">
        <f>'Kertas Kerja'!G77</f>
        <v>0</v>
      </c>
    </row>
    <row r="49" spans="1:4" ht="89.25" customHeight="1">
      <c r="A49" s="45" t="s">
        <v>72</v>
      </c>
      <c r="B49" s="189"/>
      <c r="C49" s="193"/>
      <c r="D49" s="190"/>
    </row>
    <row r="50" spans="1:4" ht="89.25" customHeight="1">
      <c r="A50" s="45" t="s">
        <v>73</v>
      </c>
      <c r="B50" s="189"/>
      <c r="C50" s="191" t="s">
        <v>31</v>
      </c>
      <c r="D50" s="188">
        <f>'Kertas Kerja'!G79</f>
        <v>0</v>
      </c>
    </row>
    <row r="51" spans="1:4" ht="89.25" customHeight="1">
      <c r="A51" s="45" t="s">
        <v>74</v>
      </c>
      <c r="B51" s="190"/>
      <c r="C51" s="193"/>
      <c r="D51" s="190"/>
    </row>
    <row r="52" spans="1:4" ht="89.25" customHeight="1">
      <c r="A52" s="45" t="s">
        <v>75</v>
      </c>
      <c r="B52" s="188" t="s">
        <v>221</v>
      </c>
      <c r="C52" s="191" t="s">
        <v>34</v>
      </c>
      <c r="D52" s="188">
        <f>'Kertas Kerja'!G81</f>
        <v>0</v>
      </c>
    </row>
    <row r="53" spans="1:4" ht="89.25" customHeight="1">
      <c r="A53" s="45" t="s">
        <v>76</v>
      </c>
      <c r="B53" s="189"/>
      <c r="C53" s="193"/>
      <c r="D53" s="190"/>
    </row>
    <row r="54" spans="1:4" ht="89.25" customHeight="1">
      <c r="A54" s="45" t="s">
        <v>77</v>
      </c>
      <c r="B54" s="189"/>
      <c r="C54" s="191" t="s">
        <v>35</v>
      </c>
      <c r="D54" s="188">
        <f>'Kertas Kerja'!G83</f>
        <v>0</v>
      </c>
    </row>
    <row r="55" spans="1:4" ht="89.25" customHeight="1">
      <c r="A55" s="45" t="s">
        <v>78</v>
      </c>
      <c r="B55" s="189"/>
      <c r="C55" s="192"/>
      <c r="D55" s="189"/>
    </row>
    <row r="56" spans="1:4" ht="89.25" customHeight="1">
      <c r="A56" s="45" t="s">
        <v>79</v>
      </c>
      <c r="B56" s="189"/>
      <c r="C56" s="192"/>
      <c r="D56" s="189"/>
    </row>
    <row r="57" spans="1:4" ht="89.25" customHeight="1">
      <c r="A57" s="45" t="s">
        <v>231</v>
      </c>
      <c r="B57" s="189"/>
      <c r="C57" s="193"/>
      <c r="D57" s="190"/>
    </row>
    <row r="58" spans="1:4" ht="89.25" customHeight="1">
      <c r="A58" s="45" t="s">
        <v>80</v>
      </c>
      <c r="B58" s="195" t="s">
        <v>220</v>
      </c>
      <c r="C58" s="191" t="s">
        <v>36</v>
      </c>
      <c r="D58" s="188">
        <f>'Kertas Kerja'!G87</f>
        <v>0</v>
      </c>
    </row>
    <row r="59" spans="1:4" ht="89.25" customHeight="1">
      <c r="A59" s="45" t="s">
        <v>81</v>
      </c>
      <c r="B59" s="196"/>
      <c r="C59" s="192"/>
      <c r="D59" s="189"/>
    </row>
    <row r="60" spans="1:4" ht="89.25" customHeight="1">
      <c r="A60" s="45" t="s">
        <v>226</v>
      </c>
      <c r="B60" s="196"/>
      <c r="C60" s="193"/>
      <c r="D60" s="190"/>
    </row>
    <row r="61" spans="1:4" ht="89.25" customHeight="1">
      <c r="A61" s="45" t="s">
        <v>82</v>
      </c>
      <c r="B61" s="196"/>
      <c r="C61" s="191" t="s">
        <v>37</v>
      </c>
      <c r="D61" s="188">
        <f>'Kertas Kerja'!G90</f>
        <v>0</v>
      </c>
    </row>
    <row r="62" spans="1:4" ht="89.25" customHeight="1">
      <c r="A62" s="45" t="s">
        <v>83</v>
      </c>
      <c r="B62" s="197"/>
      <c r="C62" s="193"/>
      <c r="D62" s="190"/>
    </row>
    <row r="63" spans="1:4" ht="89.25" customHeight="1">
      <c r="A63" s="45" t="s">
        <v>84</v>
      </c>
      <c r="B63" s="195" t="s">
        <v>219</v>
      </c>
      <c r="C63" s="191" t="s">
        <v>36</v>
      </c>
      <c r="D63" s="194">
        <f>'Kertas Kerja'!G92</f>
        <v>0</v>
      </c>
    </row>
    <row r="64" spans="1:4" ht="89.25" customHeight="1">
      <c r="A64" s="45" t="s">
        <v>85</v>
      </c>
      <c r="B64" s="196"/>
      <c r="C64" s="192"/>
      <c r="D64" s="194"/>
    </row>
    <row r="65" spans="1:4" ht="89.25" customHeight="1">
      <c r="A65" s="45" t="s">
        <v>194</v>
      </c>
      <c r="B65" s="196"/>
      <c r="C65" s="193"/>
      <c r="D65" s="194"/>
    </row>
    <row r="66" spans="1:4" ht="89.25" customHeight="1">
      <c r="A66" s="45" t="s">
        <v>86</v>
      </c>
      <c r="B66" s="196"/>
      <c r="C66" s="191" t="s">
        <v>37</v>
      </c>
      <c r="D66" s="189">
        <f>'Kertas Kerja'!G95</f>
        <v>0</v>
      </c>
    </row>
    <row r="67" spans="1:4" ht="89.25" customHeight="1">
      <c r="A67" s="45" t="s">
        <v>87</v>
      </c>
      <c r="B67" s="197"/>
      <c r="C67" s="193"/>
      <c r="D67" s="189"/>
    </row>
    <row r="68" spans="1:4" ht="89.25" customHeight="1">
      <c r="A68" s="47" t="s">
        <v>88</v>
      </c>
      <c r="B68" s="188" t="s">
        <v>218</v>
      </c>
      <c r="C68" s="191" t="s">
        <v>38</v>
      </c>
      <c r="D68" s="194">
        <f>'Kertas Kerja'!G97</f>
        <v>0</v>
      </c>
    </row>
    <row r="69" spans="1:4" ht="89.25" customHeight="1">
      <c r="A69" s="47" t="s">
        <v>89</v>
      </c>
      <c r="B69" s="189"/>
      <c r="C69" s="192"/>
      <c r="D69" s="194"/>
    </row>
    <row r="70" spans="1:4" ht="89.25" customHeight="1">
      <c r="A70" s="47" t="s">
        <v>90</v>
      </c>
      <c r="B70" s="189"/>
      <c r="C70" s="192"/>
      <c r="D70" s="194"/>
    </row>
    <row r="71" spans="1:4" ht="89.25" customHeight="1">
      <c r="A71" s="47" t="s">
        <v>91</v>
      </c>
      <c r="B71" s="189"/>
      <c r="C71" s="192"/>
      <c r="D71" s="194"/>
    </row>
    <row r="72" spans="1:4" ht="89.25" customHeight="1">
      <c r="A72" s="47" t="s">
        <v>92</v>
      </c>
      <c r="B72" s="189"/>
      <c r="C72" s="192"/>
      <c r="D72" s="194"/>
    </row>
    <row r="73" spans="1:4" ht="89.25" customHeight="1">
      <c r="A73" s="47" t="s">
        <v>212</v>
      </c>
      <c r="B73" s="189"/>
      <c r="C73" s="192"/>
      <c r="D73" s="194"/>
    </row>
    <row r="74" spans="1:4" ht="89.25" customHeight="1">
      <c r="A74" s="47" t="s">
        <v>213</v>
      </c>
      <c r="B74" s="189"/>
      <c r="C74" s="192"/>
      <c r="D74" s="194"/>
    </row>
    <row r="75" spans="1:4" ht="89.25" customHeight="1">
      <c r="A75" s="47" t="s">
        <v>214</v>
      </c>
      <c r="B75" s="189"/>
      <c r="C75" s="192"/>
      <c r="D75" s="194"/>
    </row>
    <row r="76" spans="1:4" ht="89.25" customHeight="1">
      <c r="A76" s="47" t="s">
        <v>215</v>
      </c>
      <c r="B76" s="189"/>
      <c r="C76" s="192"/>
      <c r="D76" s="194"/>
    </row>
    <row r="77" spans="1:4" ht="89.25" customHeight="1">
      <c r="A77" s="47" t="s">
        <v>216</v>
      </c>
      <c r="B77" s="189"/>
      <c r="C77" s="192"/>
      <c r="D77" s="194"/>
    </row>
    <row r="78" spans="1:4" ht="89.25" customHeight="1">
      <c r="A78" s="47" t="s">
        <v>217</v>
      </c>
      <c r="B78" s="189"/>
      <c r="C78" s="192"/>
      <c r="D78" s="194"/>
    </row>
    <row r="79" spans="1:4" ht="89.25" customHeight="1">
      <c r="A79" s="47" t="s">
        <v>229</v>
      </c>
      <c r="B79" s="189"/>
      <c r="C79" s="192"/>
      <c r="D79" s="194"/>
    </row>
    <row r="80" spans="1:4" ht="89.25" customHeight="1">
      <c r="A80" s="47" t="s">
        <v>230</v>
      </c>
      <c r="B80" s="189"/>
      <c r="C80" s="193"/>
      <c r="D80" s="194"/>
    </row>
    <row r="81" spans="1:5" ht="89.25" customHeight="1">
      <c r="A81" s="45" t="s">
        <v>93</v>
      </c>
      <c r="B81" s="189"/>
      <c r="C81" s="191" t="s">
        <v>204</v>
      </c>
      <c r="D81" s="194">
        <f>'Kertas Kerja'!G110</f>
        <v>0</v>
      </c>
    </row>
    <row r="82" spans="1:5" ht="89.25" customHeight="1">
      <c r="A82" s="45" t="s">
        <v>94</v>
      </c>
      <c r="B82" s="189"/>
      <c r="C82" s="192"/>
      <c r="D82" s="194"/>
    </row>
    <row r="83" spans="1:5" ht="89.25" customHeight="1">
      <c r="A83" s="45" t="s">
        <v>95</v>
      </c>
      <c r="B83" s="189"/>
      <c r="C83" s="193"/>
      <c r="D83" s="194"/>
    </row>
    <row r="84" spans="1:5" ht="89.25" customHeight="1">
      <c r="A84" s="45" t="s">
        <v>209</v>
      </c>
      <c r="B84" s="189"/>
      <c r="C84" s="191" t="s">
        <v>205</v>
      </c>
      <c r="D84" s="194">
        <f>'Kertas Kerja'!G113</f>
        <v>0</v>
      </c>
    </row>
    <row r="85" spans="1:5" ht="89.25" customHeight="1">
      <c r="A85" s="45" t="s">
        <v>210</v>
      </c>
      <c r="B85" s="189"/>
      <c r="C85" s="192"/>
      <c r="D85" s="194"/>
    </row>
    <row r="86" spans="1:5" ht="89.25" customHeight="1">
      <c r="A86" s="45" t="s">
        <v>211</v>
      </c>
      <c r="B86" s="190"/>
      <c r="C86" s="193"/>
      <c r="D86" s="194"/>
    </row>
    <row r="88" spans="1:5" ht="16" customHeight="1">
      <c r="A88" s="187" t="s">
        <v>237</v>
      </c>
      <c r="B88" s="187"/>
      <c r="C88" s="187"/>
      <c r="D88" s="187"/>
      <c r="E88" s="3"/>
    </row>
    <row r="89" spans="1:5" ht="16" customHeight="1">
      <c r="A89" s="187"/>
      <c r="B89" s="187"/>
      <c r="C89" s="187"/>
      <c r="D89" s="187"/>
      <c r="E89" s="3"/>
    </row>
    <row r="90" spans="1:5" ht="16" customHeight="1">
      <c r="A90" s="48"/>
      <c r="B90" s="48"/>
      <c r="C90" s="48"/>
      <c r="D90" s="53"/>
      <c r="E90" s="3"/>
    </row>
    <row r="91" spans="1:5">
      <c r="B91" s="4"/>
      <c r="C91" s="31"/>
      <c r="D91" s="54" t="s">
        <v>245</v>
      </c>
      <c r="E91" s="4"/>
    </row>
    <row r="92" spans="1:5">
      <c r="B92" s="4"/>
      <c r="C92" s="31"/>
      <c r="D92" s="55"/>
      <c r="E92" s="4"/>
    </row>
    <row r="93" spans="1:5">
      <c r="B93" s="34" t="s">
        <v>238</v>
      </c>
      <c r="C93" s="32"/>
      <c r="D93" s="49" t="s">
        <v>252</v>
      </c>
      <c r="E93" s="33"/>
    </row>
    <row r="94" spans="1:5">
      <c r="B94" s="34" t="s">
        <v>137</v>
      </c>
      <c r="C94" s="35"/>
      <c r="D94" s="41"/>
      <c r="E94" s="36"/>
    </row>
    <row r="95" spans="1:5">
      <c r="C95" s="35"/>
      <c r="E95" s="37"/>
    </row>
    <row r="96" spans="1:5">
      <c r="B96" s="5"/>
      <c r="C96" s="32"/>
      <c r="E96" s="36"/>
    </row>
    <row r="97" spans="2:5">
      <c r="B97" s="5"/>
      <c r="C97" s="32"/>
      <c r="D97" s="54" t="s">
        <v>246</v>
      </c>
      <c r="E97" s="36"/>
    </row>
    <row r="98" spans="2:5">
      <c r="B98" s="5"/>
      <c r="C98" s="32"/>
      <c r="D98" s="41"/>
      <c r="E98" s="36"/>
    </row>
    <row r="99" spans="2:5">
      <c r="B99" s="5"/>
      <c r="C99" s="32"/>
      <c r="D99" s="41"/>
      <c r="E99" s="36"/>
    </row>
    <row r="100" spans="2:5">
      <c r="B100" s="46" t="s">
        <v>248</v>
      </c>
      <c r="C100" s="38"/>
      <c r="D100" s="41"/>
      <c r="E100" s="37"/>
    </row>
    <row r="101" spans="2:5">
      <c r="B101" s="16"/>
      <c r="C101" s="39"/>
      <c r="D101" s="54" t="s">
        <v>247</v>
      </c>
      <c r="E101" s="40"/>
    </row>
  </sheetData>
  <sheetProtection algorithmName="SHA-512" hashValue="+bM80H4VoEvelx14FTnHz6aj5ARktKhKH01W1ekN5RNqF5Bi3We4OB0imN71sKU45yJnv7FRDz7ccha4ZN49Lg==" saltValue="nJ8v48hzBQub2PQeCe6XTw==" spinCount="100000" sheet="1" objects="1" scenarios="1" selectLockedCells="1" selectUnlockedCells="1"/>
  <protectedRanges>
    <protectedRange sqref="B91:E104" name="Range1"/>
    <protectedRange sqref="B9:D11" name="Range2"/>
  </protectedRanges>
  <mergeCells count="66">
    <mergeCell ref="A1:D1"/>
    <mergeCell ref="A2:D2"/>
    <mergeCell ref="B9:D10"/>
    <mergeCell ref="B11:D11"/>
    <mergeCell ref="B21:B28"/>
    <mergeCell ref="C21:C22"/>
    <mergeCell ref="C23:C24"/>
    <mergeCell ref="C25:C28"/>
    <mergeCell ref="D13:D14"/>
    <mergeCell ref="D15:D16"/>
    <mergeCell ref="D17:D18"/>
    <mergeCell ref="D19:D20"/>
    <mergeCell ref="D21:D22"/>
    <mergeCell ref="D23:D24"/>
    <mergeCell ref="D25:D28"/>
    <mergeCell ref="B13:B20"/>
    <mergeCell ref="B29:B38"/>
    <mergeCell ref="C29:C30"/>
    <mergeCell ref="C35:C36"/>
    <mergeCell ref="C37:C38"/>
    <mergeCell ref="C31:C32"/>
    <mergeCell ref="C33:C34"/>
    <mergeCell ref="C13:C14"/>
    <mergeCell ref="C15:C16"/>
    <mergeCell ref="C17:C18"/>
    <mergeCell ref="C19:C20"/>
    <mergeCell ref="C39:C40"/>
    <mergeCell ref="D29:D30"/>
    <mergeCell ref="D35:D36"/>
    <mergeCell ref="D37:D38"/>
    <mergeCell ref="D39:D40"/>
    <mergeCell ref="D61:D62"/>
    <mergeCell ref="D31:D32"/>
    <mergeCell ref="D33:D34"/>
    <mergeCell ref="D58:D60"/>
    <mergeCell ref="D54:D57"/>
    <mergeCell ref="D41:D44"/>
    <mergeCell ref="D46:D47"/>
    <mergeCell ref="D48:D49"/>
    <mergeCell ref="D50:D51"/>
    <mergeCell ref="D52:D53"/>
    <mergeCell ref="B58:B62"/>
    <mergeCell ref="C58:C60"/>
    <mergeCell ref="B63:B67"/>
    <mergeCell ref="C63:C65"/>
    <mergeCell ref="B68:B86"/>
    <mergeCell ref="C68:C80"/>
    <mergeCell ref="C81:C83"/>
    <mergeCell ref="C84:C86"/>
    <mergeCell ref="C66:C67"/>
    <mergeCell ref="A88:D89"/>
    <mergeCell ref="B39:B47"/>
    <mergeCell ref="C41:C44"/>
    <mergeCell ref="C46:C47"/>
    <mergeCell ref="B48:B51"/>
    <mergeCell ref="B52:B57"/>
    <mergeCell ref="C48:C49"/>
    <mergeCell ref="C50:C51"/>
    <mergeCell ref="C52:C53"/>
    <mergeCell ref="C54:C57"/>
    <mergeCell ref="C61:C62"/>
    <mergeCell ref="D63:D65"/>
    <mergeCell ref="D66:D67"/>
    <mergeCell ref="D68:D80"/>
    <mergeCell ref="D81:D83"/>
    <mergeCell ref="D84:D86"/>
  </mergeCells>
  <pageMargins left="0.7" right="0.7" top="0.75" bottom="0.75" header="0.3" footer="0.3"/>
  <pageSetup paperSize="9"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8"/>
  <sheetViews>
    <sheetView zoomScale="85" zoomScaleNormal="85" workbookViewId="0">
      <selection activeCell="E6" sqref="E6"/>
    </sheetView>
  </sheetViews>
  <sheetFormatPr defaultColWidth="11" defaultRowHeight="15.5"/>
  <cols>
    <col min="1" max="1" width="28.5" customWidth="1"/>
    <col min="2" max="2" width="5.83203125" customWidth="1"/>
    <col min="3" max="3" width="83.83203125" customWidth="1"/>
  </cols>
  <sheetData>
    <row r="1" spans="1:3" ht="19" customHeight="1">
      <c r="A1" s="203" t="s">
        <v>250</v>
      </c>
      <c r="B1" s="203"/>
      <c r="C1" s="203"/>
    </row>
    <row r="2" spans="1:3">
      <c r="A2" s="6"/>
      <c r="B2" s="6"/>
      <c r="C2" s="6"/>
    </row>
    <row r="3" spans="1:3">
      <c r="A3" s="1" t="s">
        <v>1</v>
      </c>
      <c r="B3" s="7" t="s">
        <v>5</v>
      </c>
      <c r="C3" s="8">
        <f>'Kertas Kerja'!D4</f>
        <v>0</v>
      </c>
    </row>
    <row r="4" spans="1:3">
      <c r="A4" s="1" t="s">
        <v>2</v>
      </c>
      <c r="B4" s="7" t="s">
        <v>5</v>
      </c>
      <c r="C4" s="8">
        <f>'Kertas Kerja'!D5</f>
        <v>0</v>
      </c>
    </row>
    <row r="5" spans="1:3">
      <c r="A5" s="1" t="s">
        <v>3</v>
      </c>
      <c r="B5" s="7" t="s">
        <v>5</v>
      </c>
      <c r="C5" s="8">
        <f>'Kertas Kerja'!D6</f>
        <v>0</v>
      </c>
    </row>
    <row r="6" spans="1:3">
      <c r="A6" s="1" t="s">
        <v>4</v>
      </c>
      <c r="B6" s="7" t="s">
        <v>5</v>
      </c>
      <c r="C6" s="8">
        <f>'Kertas Kerja'!D7</f>
        <v>0</v>
      </c>
    </row>
    <row r="7" spans="1:3">
      <c r="A7" s="1" t="s">
        <v>236</v>
      </c>
      <c r="B7" s="7" t="s">
        <v>5</v>
      </c>
      <c r="C7" s="57">
        <f>'Kertas Kerja'!D8</f>
        <v>0</v>
      </c>
    </row>
    <row r="8" spans="1:3">
      <c r="A8" s="6"/>
      <c r="B8" s="6"/>
      <c r="C8" s="6"/>
    </row>
    <row r="9" spans="1:3" ht="86" customHeight="1">
      <c r="A9" s="207" t="s">
        <v>253</v>
      </c>
      <c r="B9" s="207"/>
      <c r="C9" s="207"/>
    </row>
    <row r="10" spans="1:3" ht="33" customHeight="1">
      <c r="A10" s="207" t="s">
        <v>249</v>
      </c>
      <c r="B10" s="207"/>
      <c r="C10" s="207"/>
    </row>
    <row r="11" spans="1:3">
      <c r="A11" s="6"/>
      <c r="B11" s="6"/>
      <c r="C11" s="6"/>
    </row>
    <row r="12" spans="1:3">
      <c r="A12" s="9" t="s">
        <v>113</v>
      </c>
      <c r="B12" s="6"/>
      <c r="C12" s="6"/>
    </row>
    <row r="13" spans="1:3" ht="70" customHeight="1">
      <c r="A13" s="208"/>
      <c r="B13" s="205"/>
      <c r="C13" s="206"/>
    </row>
    <row r="14" spans="1:3">
      <c r="A14" s="6"/>
      <c r="B14" s="6"/>
      <c r="C14" s="6"/>
    </row>
    <row r="15" spans="1:3">
      <c r="A15" s="9" t="s">
        <v>114</v>
      </c>
      <c r="B15" s="6"/>
      <c r="C15" s="6"/>
    </row>
    <row r="16" spans="1:3" ht="70" customHeight="1">
      <c r="A16" s="204"/>
      <c r="B16" s="209"/>
      <c r="C16" s="210"/>
    </row>
    <row r="17" spans="1:3">
      <c r="A17" s="6"/>
      <c r="B17" s="6"/>
      <c r="C17" s="6"/>
    </row>
    <row r="18" spans="1:3">
      <c r="A18" s="9" t="s">
        <v>115</v>
      </c>
      <c r="B18" s="6"/>
      <c r="C18" s="6"/>
    </row>
    <row r="19" spans="1:3" ht="70" customHeight="1">
      <c r="A19" s="208"/>
      <c r="B19" s="205"/>
      <c r="C19" s="206"/>
    </row>
    <row r="20" spans="1:3">
      <c r="A20" s="6"/>
      <c r="B20" s="6"/>
      <c r="C20" s="6"/>
    </row>
    <row r="21" spans="1:3">
      <c r="A21" s="9" t="s">
        <v>116</v>
      </c>
      <c r="B21" s="6"/>
      <c r="C21" s="6"/>
    </row>
    <row r="22" spans="1:3" ht="70" customHeight="1">
      <c r="A22" s="204"/>
      <c r="B22" s="205"/>
      <c r="C22" s="206"/>
    </row>
    <row r="23" spans="1:3">
      <c r="A23" s="6"/>
      <c r="B23" s="6"/>
      <c r="C23" s="6"/>
    </row>
    <row r="24" spans="1:3">
      <c r="A24" s="9" t="s">
        <v>117</v>
      </c>
      <c r="B24" s="6"/>
      <c r="C24" s="6"/>
    </row>
    <row r="25" spans="1:3" ht="70" customHeight="1">
      <c r="A25" s="204"/>
      <c r="B25" s="205"/>
      <c r="C25" s="206"/>
    </row>
    <row r="26" spans="1:3">
      <c r="A26" s="6"/>
      <c r="B26" s="6"/>
      <c r="C26" s="6"/>
    </row>
    <row r="27" spans="1:3">
      <c r="A27" s="9" t="s">
        <v>118</v>
      </c>
      <c r="B27" s="6"/>
      <c r="C27" s="6"/>
    </row>
    <row r="28" spans="1:3" ht="70" customHeight="1">
      <c r="A28" s="204"/>
      <c r="B28" s="209"/>
      <c r="C28" s="210"/>
    </row>
    <row r="29" spans="1:3">
      <c r="A29" s="6"/>
      <c r="B29" s="6"/>
      <c r="C29" s="6"/>
    </row>
    <row r="30" spans="1:3">
      <c r="A30" s="9" t="s">
        <v>119</v>
      </c>
      <c r="B30" s="6"/>
      <c r="C30" s="6"/>
    </row>
    <row r="31" spans="1:3" ht="70" customHeight="1">
      <c r="A31" s="204"/>
      <c r="B31" s="205"/>
      <c r="C31" s="206"/>
    </row>
    <row r="32" spans="1:3">
      <c r="A32" s="6"/>
      <c r="B32" s="6"/>
      <c r="C32" s="6"/>
    </row>
    <row r="33" spans="1:3">
      <c r="A33" s="9" t="s">
        <v>120</v>
      </c>
      <c r="B33" s="6"/>
      <c r="C33" s="6"/>
    </row>
    <row r="34" spans="1:3" ht="70" customHeight="1">
      <c r="A34" s="204"/>
      <c r="B34" s="205"/>
      <c r="C34" s="206"/>
    </row>
    <row r="35" spans="1:3">
      <c r="A35" s="6"/>
      <c r="B35" s="6"/>
      <c r="C35" s="6"/>
    </row>
    <row r="36" spans="1:3">
      <c r="A36" s="9" t="s">
        <v>121</v>
      </c>
      <c r="B36" s="6"/>
      <c r="C36" s="6"/>
    </row>
    <row r="37" spans="1:3" ht="70" customHeight="1">
      <c r="A37" s="204"/>
      <c r="B37" s="205"/>
      <c r="C37" s="206"/>
    </row>
    <row r="38" spans="1:3">
      <c r="A38" s="6"/>
      <c r="B38" s="6"/>
      <c r="C38" s="6"/>
    </row>
    <row r="39" spans="1:3">
      <c r="A39" s="10" t="str">
        <f>'Berita Acara'!D91</f>
        <v>(Kota, Tanggal)</v>
      </c>
      <c r="B39" s="10"/>
      <c r="C39" s="10"/>
    </row>
    <row r="40" spans="1:3">
      <c r="A40" s="11"/>
      <c r="B40" s="12"/>
    </row>
    <row r="41" spans="1:3">
      <c r="A41" s="13" t="s">
        <v>254</v>
      </c>
      <c r="B41" s="12" t="s">
        <v>256</v>
      </c>
      <c r="C41" s="12"/>
    </row>
    <row r="42" spans="1:3">
      <c r="A42" s="11"/>
      <c r="B42" s="12"/>
      <c r="C42" s="12"/>
    </row>
    <row r="43" spans="1:3">
      <c r="A43" s="11"/>
      <c r="B43" s="12"/>
      <c r="C43" s="12"/>
    </row>
    <row r="44" spans="1:3">
      <c r="A44" s="10"/>
      <c r="B44" s="12"/>
      <c r="C44" s="12"/>
    </row>
    <row r="45" spans="1:3">
      <c r="A45" s="14"/>
      <c r="B45" s="12"/>
      <c r="C45" s="12"/>
    </row>
    <row r="46" spans="1:3">
      <c r="A46" s="14"/>
      <c r="B46" s="12"/>
      <c r="C46" s="12"/>
    </row>
    <row r="47" spans="1:3">
      <c r="A47" s="15" t="s">
        <v>255</v>
      </c>
      <c r="B47" s="12" t="s">
        <v>256</v>
      </c>
      <c r="C47" s="12"/>
    </row>
    <row r="48" spans="1:3">
      <c r="A48" s="12"/>
      <c r="B48" s="12"/>
      <c r="C48" s="12"/>
    </row>
  </sheetData>
  <sheetProtection algorithmName="SHA-512" hashValue="q1pwrID6Rp1PUovx/Nr5Pu0GiTAkYWI6fO9Q6bK8zOL76RBYjj8Jyz7XE2FvGdZSQHFNepN75bJ2U+odvbgAZw==" saltValue="nz23OmYXTsxKybKH6bGO1Q==" spinCount="100000" sheet="1" objects="1" scenarios="1" selectLockedCells="1" selectUnlockedCells="1"/>
  <protectedRanges>
    <protectedRange sqref="A13 A16 A19 A22 A25 A28 A31 A34 A37 A39 A41:B48 C42:C48" name="Range1"/>
  </protectedRanges>
  <mergeCells count="12">
    <mergeCell ref="A1:C1"/>
    <mergeCell ref="A37:C37"/>
    <mergeCell ref="A9:C9"/>
    <mergeCell ref="A10:C10"/>
    <mergeCell ref="A13:C13"/>
    <mergeCell ref="A16:C16"/>
    <mergeCell ref="A19:C19"/>
    <mergeCell ref="A22:C22"/>
    <mergeCell ref="A25:C25"/>
    <mergeCell ref="A28:C28"/>
    <mergeCell ref="A31:C31"/>
    <mergeCell ref="A34:C34"/>
  </mergeCells>
  <pageMargins left="0.7" right="0.7" top="0.75" bottom="0.75" header="0.3" footer="0.3"/>
  <pageSetup paperSize="9"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30"/>
  <sheetViews>
    <sheetView zoomScale="62" zoomScaleNormal="62" workbookViewId="0">
      <selection activeCell="G14" sqref="G14"/>
    </sheetView>
  </sheetViews>
  <sheetFormatPr defaultColWidth="11" defaultRowHeight="15.5"/>
  <cols>
    <col min="1" max="1" width="5.5" style="66" bestFit="1" customWidth="1"/>
    <col min="2" max="2" width="30" style="97" customWidth="1"/>
    <col min="3" max="3" width="16.83203125" style="98" customWidth="1"/>
    <col min="4" max="4" width="66.6640625" style="97" customWidth="1"/>
    <col min="5" max="6" width="11.6640625" style="66" customWidth="1"/>
    <col min="7" max="7" width="61.6640625" style="98" customWidth="1"/>
    <col min="8" max="9" width="30.83203125" style="66" customWidth="1"/>
    <col min="10" max="11" width="30.83203125" style="70" customWidth="1"/>
    <col min="12" max="12" width="30.83203125" style="106" customWidth="1"/>
    <col min="13" max="16384" width="11" style="63"/>
  </cols>
  <sheetData>
    <row r="1" spans="1:11" ht="18.5">
      <c r="A1" s="212" t="s">
        <v>234</v>
      </c>
      <c r="B1" s="212"/>
      <c r="C1" s="212"/>
      <c r="D1" s="212"/>
      <c r="E1" s="212"/>
      <c r="F1" s="212"/>
      <c r="G1" s="212"/>
      <c r="H1" s="212"/>
      <c r="I1" s="212"/>
      <c r="J1" s="212"/>
      <c r="K1" s="212"/>
    </row>
    <row r="2" spans="1:11" ht="18.5">
      <c r="A2" s="212" t="s">
        <v>0</v>
      </c>
      <c r="B2" s="212"/>
      <c r="C2" s="212"/>
      <c r="D2" s="212"/>
      <c r="E2" s="212"/>
      <c r="F2" s="212"/>
      <c r="G2" s="212"/>
      <c r="H2" s="212"/>
      <c r="I2" s="212"/>
      <c r="J2" s="212"/>
      <c r="K2" s="212"/>
    </row>
    <row r="4" spans="1:11" ht="17" customHeight="1">
      <c r="B4" s="107" t="s">
        <v>1</v>
      </c>
      <c r="C4" s="108" t="s">
        <v>5</v>
      </c>
      <c r="D4" s="64">
        <f>'Kertas Kerja'!D4</f>
        <v>0</v>
      </c>
    </row>
    <row r="5" spans="1:11" ht="17" customHeight="1">
      <c r="B5" s="107" t="s">
        <v>2</v>
      </c>
      <c r="C5" s="108" t="s">
        <v>5</v>
      </c>
      <c r="D5" s="64">
        <f>'Kertas Kerja'!D5</f>
        <v>0</v>
      </c>
    </row>
    <row r="6" spans="1:11" ht="17" customHeight="1">
      <c r="B6" s="107" t="s">
        <v>3</v>
      </c>
      <c r="C6" s="108" t="s">
        <v>5</v>
      </c>
      <c r="D6" s="64">
        <f>'Kertas Kerja'!D6</f>
        <v>0</v>
      </c>
    </row>
    <row r="7" spans="1:11" ht="17" customHeight="1">
      <c r="B7" s="107" t="s">
        <v>4</v>
      </c>
      <c r="C7" s="108" t="s">
        <v>5</v>
      </c>
      <c r="D7" s="64">
        <f>'Kertas Kerja'!D7</f>
        <v>0</v>
      </c>
    </row>
    <row r="8" spans="1:11" ht="17" customHeight="1">
      <c r="B8" s="107" t="s">
        <v>236</v>
      </c>
      <c r="C8" s="108" t="s">
        <v>5</v>
      </c>
      <c r="D8" s="109">
        <f>'Kertas Kerja'!D8</f>
        <v>0</v>
      </c>
    </row>
    <row r="9" spans="1:11" ht="17" customHeight="1">
      <c r="B9" s="107"/>
      <c r="C9" s="108"/>
      <c r="D9" s="109"/>
    </row>
    <row r="10" spans="1:11" ht="17" customHeight="1">
      <c r="B10" s="171" t="s">
        <v>257</v>
      </c>
      <c r="C10" s="171"/>
      <c r="D10" s="171"/>
      <c r="E10" s="171"/>
      <c r="F10" s="171"/>
    </row>
    <row r="11" spans="1:11" ht="17" customHeight="1">
      <c r="B11" s="171" t="s">
        <v>258</v>
      </c>
      <c r="C11" s="171"/>
      <c r="D11" s="171"/>
      <c r="E11" s="171"/>
      <c r="F11" s="171"/>
    </row>
    <row r="12" spans="1:11" ht="17" customHeight="1">
      <c r="B12" s="73" t="s">
        <v>270</v>
      </c>
      <c r="C12" s="74">
        <f>'Kertas Kerja'!C12</f>
        <v>0</v>
      </c>
      <c r="D12" s="180"/>
      <c r="E12" s="181"/>
      <c r="F12" s="182"/>
    </row>
    <row r="13" spans="1:11" ht="17" customHeight="1">
      <c r="B13" s="73" t="s">
        <v>271</v>
      </c>
      <c r="C13" s="74">
        <f>'Kertas Kerja'!C13</f>
        <v>0</v>
      </c>
      <c r="D13" s="180"/>
      <c r="E13" s="181"/>
      <c r="F13" s="182"/>
    </row>
    <row r="14" spans="1:11" ht="17" customHeight="1">
      <c r="B14" s="171" t="s">
        <v>259</v>
      </c>
      <c r="C14" s="171"/>
      <c r="D14" s="171"/>
      <c r="E14" s="171"/>
      <c r="F14" s="171"/>
    </row>
    <row r="15" spans="1:11" ht="17" customHeight="1">
      <c r="B15" s="144" t="s">
        <v>233</v>
      </c>
      <c r="C15" s="145"/>
      <c r="D15" s="144" t="s">
        <v>233</v>
      </c>
      <c r="E15" s="146"/>
      <c r="F15" s="145"/>
    </row>
    <row r="16" spans="1:11" ht="17" customHeight="1">
      <c r="B16" s="73" t="s">
        <v>260</v>
      </c>
      <c r="C16" s="74">
        <f>'Kertas Kerja'!C16</f>
        <v>0</v>
      </c>
      <c r="D16" s="73" t="s">
        <v>261</v>
      </c>
      <c r="E16" s="183">
        <f>'Kertas Kerja'!E16:F16</f>
        <v>0</v>
      </c>
      <c r="F16" s="183"/>
    </row>
    <row r="17" spans="2:6" ht="17" customHeight="1">
      <c r="B17" s="73" t="s">
        <v>262</v>
      </c>
      <c r="C17" s="74">
        <f>'Kertas Kerja'!C17</f>
        <v>0</v>
      </c>
      <c r="D17" s="73" t="s">
        <v>263</v>
      </c>
      <c r="E17" s="183">
        <f>'Kertas Kerja'!E17:F17</f>
        <v>0</v>
      </c>
      <c r="F17" s="183"/>
    </row>
    <row r="18" spans="2:6" ht="17" customHeight="1">
      <c r="B18" s="184" t="str">
        <f>'Kertas Kerja'!B18:F18</f>
        <v>Pemenuhan Daya Saing (21 Dimensi Terpilih Penentu Daya Saing pada Level Lokal/Wilayah, Nasional, atau Internasional)</v>
      </c>
      <c r="C18" s="184"/>
      <c r="D18" s="184"/>
      <c r="E18" s="184"/>
      <c r="F18" s="184"/>
    </row>
    <row r="19" spans="2:6" ht="17" customHeight="1">
      <c r="B19" s="135" t="s">
        <v>232</v>
      </c>
      <c r="C19" s="135"/>
      <c r="D19" s="135" t="s">
        <v>233</v>
      </c>
      <c r="E19" s="135"/>
      <c r="F19" s="135"/>
    </row>
    <row r="20" spans="2:6" ht="17" customHeight="1">
      <c r="B20" s="75" t="s">
        <v>264</v>
      </c>
      <c r="C20" s="77">
        <f>'Kertas Kerja'!C20</f>
        <v>0</v>
      </c>
      <c r="D20" s="75" t="s">
        <v>264</v>
      </c>
      <c r="E20" s="179">
        <f>'Kertas Kerja'!E20:F20</f>
        <v>0</v>
      </c>
      <c r="F20" s="179"/>
    </row>
    <row r="21" spans="2:6" ht="17" customHeight="1">
      <c r="B21" s="75" t="s">
        <v>265</v>
      </c>
      <c r="C21" s="77">
        <f>'Kertas Kerja'!C21</f>
        <v>0</v>
      </c>
      <c r="D21" s="75" t="s">
        <v>265</v>
      </c>
      <c r="E21" s="179">
        <f>'Kertas Kerja'!E21:F21</f>
        <v>0</v>
      </c>
      <c r="F21" s="179"/>
    </row>
    <row r="22" spans="2:6" ht="17" customHeight="1">
      <c r="B22" s="75" t="s">
        <v>266</v>
      </c>
      <c r="C22" s="77">
        <f>'Kertas Kerja'!C22</f>
        <v>0</v>
      </c>
      <c r="D22" s="75" t="s">
        <v>266</v>
      </c>
      <c r="E22" s="179">
        <f>'Kertas Kerja'!E22:F22</f>
        <v>0</v>
      </c>
      <c r="F22" s="179"/>
    </row>
    <row r="23" spans="2:6" ht="17" customHeight="1">
      <c r="B23" s="132" t="str">
        <f>'Kertas Kerja'!B23:F23</f>
        <v>Pemenuhan Daya Saing (6 Dimensi Lainnya Penentu Daya Saing pada Level Lokal/Wilayah atau Nasional)</v>
      </c>
      <c r="C23" s="133"/>
      <c r="D23" s="133"/>
      <c r="E23" s="133"/>
      <c r="F23" s="134"/>
    </row>
    <row r="24" spans="2:6" ht="17" customHeight="1">
      <c r="B24" s="135" t="s">
        <v>232</v>
      </c>
      <c r="C24" s="135"/>
      <c r="D24" s="135" t="s">
        <v>233</v>
      </c>
      <c r="E24" s="135"/>
      <c r="F24" s="135"/>
    </row>
    <row r="25" spans="2:6" ht="17" customHeight="1">
      <c r="B25" s="75" t="s">
        <v>264</v>
      </c>
      <c r="C25" s="76">
        <f>'Kertas Kerja'!C25</f>
        <v>0</v>
      </c>
      <c r="D25" s="75" t="s">
        <v>264</v>
      </c>
      <c r="E25" s="139">
        <f>'Kertas Kerja'!E25:F25</f>
        <v>0</v>
      </c>
      <c r="F25" s="140"/>
    </row>
    <row r="26" spans="2:6" ht="17" customHeight="1">
      <c r="B26" s="75" t="s">
        <v>265</v>
      </c>
      <c r="C26" s="76">
        <f>'Kertas Kerja'!C26</f>
        <v>0</v>
      </c>
      <c r="D26" s="75" t="s">
        <v>265</v>
      </c>
      <c r="E26" s="139">
        <f>'Kertas Kerja'!E26:F26</f>
        <v>0</v>
      </c>
      <c r="F26" s="140"/>
    </row>
    <row r="27" spans="2:6" ht="17" customHeight="1">
      <c r="B27" s="132" t="s">
        <v>284</v>
      </c>
      <c r="C27" s="133"/>
      <c r="D27" s="133"/>
      <c r="E27" s="133"/>
      <c r="F27" s="134"/>
    </row>
    <row r="28" spans="2:6" ht="17" customHeight="1">
      <c r="B28" s="75" t="s">
        <v>264</v>
      </c>
      <c r="C28" s="77">
        <f>'Kertas Kerja'!C28</f>
        <v>0</v>
      </c>
      <c r="D28" s="141"/>
      <c r="E28" s="142"/>
      <c r="F28" s="143"/>
    </row>
    <row r="29" spans="2:6" ht="17" customHeight="1">
      <c r="B29" s="75" t="s">
        <v>265</v>
      </c>
      <c r="C29" s="77">
        <f>'Kertas Kerja'!C29</f>
        <v>0</v>
      </c>
      <c r="D29" s="136"/>
      <c r="E29" s="137"/>
      <c r="F29" s="138"/>
    </row>
    <row r="30" spans="2:6" ht="17" customHeight="1">
      <c r="B30" s="75" t="s">
        <v>266</v>
      </c>
      <c r="C30" s="77">
        <f>'Kertas Kerja'!C30</f>
        <v>0</v>
      </c>
      <c r="D30" s="136"/>
      <c r="E30" s="137"/>
      <c r="F30" s="138"/>
    </row>
    <row r="31" spans="2:6" ht="17" customHeight="1">
      <c r="B31" s="132" t="s">
        <v>272</v>
      </c>
      <c r="C31" s="133"/>
      <c r="D31" s="133"/>
      <c r="E31" s="133"/>
      <c r="F31" s="134"/>
    </row>
    <row r="32" spans="2:6" ht="17" customHeight="1">
      <c r="B32" s="75" t="s">
        <v>273</v>
      </c>
      <c r="C32" s="77">
        <f>'Kertas Kerja'!C32</f>
        <v>0</v>
      </c>
      <c r="D32" s="136"/>
      <c r="E32" s="137"/>
      <c r="F32" s="138"/>
    </row>
    <row r="33" spans="1:12" ht="17" customHeight="1">
      <c r="B33" s="75" t="s">
        <v>274</v>
      </c>
      <c r="C33" s="77">
        <f>'Kertas Kerja'!C33</f>
        <v>0</v>
      </c>
      <c r="D33" s="136"/>
      <c r="E33" s="137"/>
      <c r="F33" s="138"/>
    </row>
    <row r="34" spans="1:12" ht="17" customHeight="1">
      <c r="B34" s="132" t="s">
        <v>131</v>
      </c>
      <c r="C34" s="133"/>
      <c r="D34" s="133"/>
      <c r="E34" s="133"/>
      <c r="F34" s="134"/>
    </row>
    <row r="35" spans="1:12" ht="17" customHeight="1">
      <c r="B35" s="75" t="s">
        <v>267</v>
      </c>
      <c r="C35" s="77">
        <f>'Kertas Kerja'!C35</f>
        <v>0</v>
      </c>
      <c r="D35" s="165"/>
      <c r="E35" s="165"/>
      <c r="F35" s="165"/>
    </row>
    <row r="36" spans="1:12" ht="17" customHeight="1">
      <c r="B36" s="75" t="s">
        <v>268</v>
      </c>
      <c r="C36" s="77">
        <f>'Kertas Kerja'!C36</f>
        <v>0</v>
      </c>
      <c r="D36" s="165"/>
      <c r="E36" s="165"/>
      <c r="F36" s="165"/>
    </row>
    <row r="37" spans="1:12" ht="17" customHeight="1">
      <c r="B37" s="110" t="s">
        <v>275</v>
      </c>
      <c r="C37" s="179">
        <f>C118</f>
        <v>0</v>
      </c>
      <c r="D37" s="179"/>
      <c r="E37" s="179"/>
      <c r="F37" s="179"/>
    </row>
    <row r="39" spans="1:12" s="66" customFormat="1">
      <c r="A39" s="174" t="s">
        <v>6</v>
      </c>
      <c r="B39" s="135" t="s">
        <v>7</v>
      </c>
      <c r="C39" s="135" t="s">
        <v>8</v>
      </c>
      <c r="D39" s="135" t="s">
        <v>9</v>
      </c>
      <c r="E39" s="174" t="s">
        <v>10</v>
      </c>
      <c r="F39" s="174"/>
      <c r="G39" s="174"/>
      <c r="H39" s="174"/>
      <c r="I39" s="174"/>
      <c r="J39" s="174"/>
      <c r="K39" s="174"/>
      <c r="L39" s="174"/>
    </row>
    <row r="40" spans="1:12" s="66" customFormat="1" ht="37" customHeight="1">
      <c r="A40" s="174"/>
      <c r="B40" s="135"/>
      <c r="C40" s="135"/>
      <c r="D40" s="135"/>
      <c r="E40" s="174" t="s">
        <v>134</v>
      </c>
      <c r="F40" s="174"/>
      <c r="G40" s="135" t="s">
        <v>281</v>
      </c>
      <c r="H40" s="135" t="s">
        <v>135</v>
      </c>
      <c r="I40" s="135"/>
      <c r="J40" s="213" t="s">
        <v>12</v>
      </c>
      <c r="K40" s="214"/>
      <c r="L40" s="135" t="s">
        <v>136</v>
      </c>
    </row>
    <row r="41" spans="1:12" s="66" customFormat="1" ht="43.5">
      <c r="A41" s="174"/>
      <c r="B41" s="135"/>
      <c r="C41" s="135"/>
      <c r="D41" s="135"/>
      <c r="E41" s="82" t="s">
        <v>270</v>
      </c>
      <c r="F41" s="82" t="s">
        <v>271</v>
      </c>
      <c r="G41" s="135"/>
      <c r="H41" s="81" t="s">
        <v>97</v>
      </c>
      <c r="I41" s="81" t="s">
        <v>133</v>
      </c>
      <c r="J41" s="83" t="s">
        <v>232</v>
      </c>
      <c r="K41" s="83" t="s">
        <v>233</v>
      </c>
      <c r="L41" s="135"/>
    </row>
    <row r="42" spans="1:12" ht="101.25" customHeight="1">
      <c r="A42" s="84" t="s">
        <v>42</v>
      </c>
      <c r="B42" s="147" t="s">
        <v>225</v>
      </c>
      <c r="C42" s="167" t="s">
        <v>13</v>
      </c>
      <c r="D42" s="85" t="s">
        <v>139</v>
      </c>
      <c r="E42" s="84">
        <f>'Kertas Kerja'!E42</f>
        <v>0</v>
      </c>
      <c r="F42" s="84">
        <f>'Kertas Kerja'!F42</f>
        <v>0</v>
      </c>
      <c r="G42" s="148">
        <f>'Kertas Kerja'!G42:G43</f>
        <v>0</v>
      </c>
      <c r="H42" s="158"/>
      <c r="I42" s="155">
        <f>'Kertas Kerja'!I42:I43</f>
        <v>0</v>
      </c>
      <c r="J42" s="91">
        <f>'Kertas Kerja'!J42</f>
        <v>0</v>
      </c>
      <c r="K42" s="152">
        <f>'Kertas Kerja'!K42:K43</f>
        <v>0</v>
      </c>
      <c r="L42" s="161"/>
    </row>
    <row r="43" spans="1:12" ht="99.75" customHeight="1">
      <c r="A43" s="84" t="s">
        <v>43</v>
      </c>
      <c r="B43" s="147"/>
      <c r="C43" s="167"/>
      <c r="D43" s="85" t="s">
        <v>140</v>
      </c>
      <c r="E43" s="84">
        <f>'Kertas Kerja'!E43</f>
        <v>0</v>
      </c>
      <c r="F43" s="84">
        <f>'Kertas Kerja'!F43</f>
        <v>0</v>
      </c>
      <c r="G43" s="150"/>
      <c r="H43" s="160"/>
      <c r="I43" s="157"/>
      <c r="J43" s="91">
        <f>'Kertas Kerja'!J43</f>
        <v>0</v>
      </c>
      <c r="K43" s="154"/>
      <c r="L43" s="161"/>
    </row>
    <row r="44" spans="1:12" ht="97.5" customHeight="1">
      <c r="A44" s="84" t="s">
        <v>44</v>
      </c>
      <c r="B44" s="147"/>
      <c r="C44" s="165" t="s">
        <v>14</v>
      </c>
      <c r="D44" s="85" t="s">
        <v>17</v>
      </c>
      <c r="E44" s="84">
        <f>'Kertas Kerja'!E44</f>
        <v>0</v>
      </c>
      <c r="F44" s="84">
        <f>'Kertas Kerja'!F44</f>
        <v>0</v>
      </c>
      <c r="G44" s="148">
        <f>'Kertas Kerja'!G44:G45</f>
        <v>0</v>
      </c>
      <c r="H44" s="158"/>
      <c r="I44" s="155">
        <f>'Kertas Kerja'!I44:I45</f>
        <v>0</v>
      </c>
      <c r="J44" s="91">
        <f>'Kertas Kerja'!J44</f>
        <v>0</v>
      </c>
      <c r="K44" s="152">
        <f>'Kertas Kerja'!K44:K45</f>
        <v>0</v>
      </c>
      <c r="L44" s="161"/>
    </row>
    <row r="45" spans="1:12" ht="123" customHeight="1">
      <c r="A45" s="84" t="s">
        <v>45</v>
      </c>
      <c r="B45" s="147"/>
      <c r="C45" s="165"/>
      <c r="D45" s="85" t="s">
        <v>141</v>
      </c>
      <c r="E45" s="84">
        <f>'Kertas Kerja'!E45</f>
        <v>0</v>
      </c>
      <c r="F45" s="84">
        <f>'Kertas Kerja'!F45</f>
        <v>0</v>
      </c>
      <c r="G45" s="150"/>
      <c r="H45" s="160"/>
      <c r="I45" s="157"/>
      <c r="J45" s="91">
        <f>'Kertas Kerja'!J45</f>
        <v>0</v>
      </c>
      <c r="K45" s="154"/>
      <c r="L45" s="161"/>
    </row>
    <row r="46" spans="1:12" ht="80" customHeight="1">
      <c r="A46" s="84" t="s">
        <v>46</v>
      </c>
      <c r="B46" s="147"/>
      <c r="C46" s="165" t="s">
        <v>15</v>
      </c>
      <c r="D46" s="85" t="s">
        <v>142</v>
      </c>
      <c r="E46" s="84">
        <f>'Kertas Kerja'!E46</f>
        <v>0</v>
      </c>
      <c r="F46" s="84">
        <f>'Kertas Kerja'!F46</f>
        <v>0</v>
      </c>
      <c r="G46" s="148">
        <f>'Kertas Kerja'!G46:G47</f>
        <v>0</v>
      </c>
      <c r="H46" s="158"/>
      <c r="I46" s="155">
        <f>'Kertas Kerja'!I46:I47</f>
        <v>0</v>
      </c>
      <c r="J46" s="91">
        <f>'Kertas Kerja'!J46</f>
        <v>0</v>
      </c>
      <c r="K46" s="152">
        <f>'Kertas Kerja'!K46:K47</f>
        <v>0</v>
      </c>
      <c r="L46" s="161"/>
    </row>
    <row r="47" spans="1:12" ht="80" customHeight="1">
      <c r="A47" s="84" t="s">
        <v>47</v>
      </c>
      <c r="B47" s="147"/>
      <c r="C47" s="165"/>
      <c r="D47" s="85" t="s">
        <v>143</v>
      </c>
      <c r="E47" s="84">
        <f>'Kertas Kerja'!E47</f>
        <v>0</v>
      </c>
      <c r="F47" s="84">
        <f>'Kertas Kerja'!F47</f>
        <v>0</v>
      </c>
      <c r="G47" s="150"/>
      <c r="H47" s="160"/>
      <c r="I47" s="157"/>
      <c r="J47" s="91">
        <f>'Kertas Kerja'!J47</f>
        <v>0</v>
      </c>
      <c r="K47" s="154"/>
      <c r="L47" s="161"/>
    </row>
    <row r="48" spans="1:12" ht="100" customHeight="1">
      <c r="A48" s="84" t="s">
        <v>48</v>
      </c>
      <c r="B48" s="147"/>
      <c r="C48" s="165" t="s">
        <v>16</v>
      </c>
      <c r="D48" s="85" t="s">
        <v>144</v>
      </c>
      <c r="E48" s="84">
        <f>'Kertas Kerja'!E48</f>
        <v>0</v>
      </c>
      <c r="F48" s="84">
        <f>'Kertas Kerja'!F48</f>
        <v>0</v>
      </c>
      <c r="G48" s="148">
        <f>'Kertas Kerja'!G48:G49</f>
        <v>0</v>
      </c>
      <c r="H48" s="158"/>
      <c r="I48" s="155">
        <f>'Kertas Kerja'!I48:I49</f>
        <v>0</v>
      </c>
      <c r="J48" s="91">
        <f>'Kertas Kerja'!J48</f>
        <v>0</v>
      </c>
      <c r="K48" s="152">
        <f>'Kertas Kerja'!K48:K49</f>
        <v>0</v>
      </c>
      <c r="L48" s="161"/>
    </row>
    <row r="49" spans="1:12" ht="93" customHeight="1">
      <c r="A49" s="84" t="s">
        <v>49</v>
      </c>
      <c r="B49" s="147"/>
      <c r="C49" s="165"/>
      <c r="D49" s="85" t="s">
        <v>145</v>
      </c>
      <c r="E49" s="84">
        <f>'Kertas Kerja'!E49</f>
        <v>0</v>
      </c>
      <c r="F49" s="84">
        <f>'Kertas Kerja'!F49</f>
        <v>0</v>
      </c>
      <c r="G49" s="150"/>
      <c r="H49" s="160"/>
      <c r="I49" s="157"/>
      <c r="J49" s="91">
        <f>'Kertas Kerja'!J49</f>
        <v>0</v>
      </c>
      <c r="K49" s="154"/>
      <c r="L49" s="161"/>
    </row>
    <row r="50" spans="1:12" ht="105.75" customHeight="1">
      <c r="A50" s="84" t="s">
        <v>50</v>
      </c>
      <c r="B50" s="147" t="s">
        <v>224</v>
      </c>
      <c r="C50" s="165" t="s">
        <v>18</v>
      </c>
      <c r="D50" s="85" t="s">
        <v>19</v>
      </c>
      <c r="E50" s="84">
        <f>'Kertas Kerja'!E50</f>
        <v>0</v>
      </c>
      <c r="F50" s="84">
        <f>'Kertas Kerja'!F50</f>
        <v>0</v>
      </c>
      <c r="G50" s="148">
        <f>'Kertas Kerja'!G50:G51</f>
        <v>0</v>
      </c>
      <c r="H50" s="158"/>
      <c r="I50" s="155">
        <f>'Kertas Kerja'!I50:I51</f>
        <v>0</v>
      </c>
      <c r="J50" s="91">
        <f>'Kertas Kerja'!J50</f>
        <v>0</v>
      </c>
      <c r="K50" s="152">
        <f>'Kertas Kerja'!K50:K51</f>
        <v>0</v>
      </c>
      <c r="L50" s="161"/>
    </row>
    <row r="51" spans="1:12" ht="121.5" customHeight="1">
      <c r="A51" s="84" t="s">
        <v>51</v>
      </c>
      <c r="B51" s="147"/>
      <c r="C51" s="165"/>
      <c r="D51" s="85" t="s">
        <v>146</v>
      </c>
      <c r="E51" s="84">
        <f>'Kertas Kerja'!E51</f>
        <v>0</v>
      </c>
      <c r="F51" s="84">
        <f>'Kertas Kerja'!F51</f>
        <v>0</v>
      </c>
      <c r="G51" s="150"/>
      <c r="H51" s="160"/>
      <c r="I51" s="157"/>
      <c r="J51" s="91">
        <f>'Kertas Kerja'!J51</f>
        <v>0</v>
      </c>
      <c r="K51" s="154"/>
      <c r="L51" s="161"/>
    </row>
    <row r="52" spans="1:12" ht="129.75" customHeight="1">
      <c r="A52" s="84" t="s">
        <v>52</v>
      </c>
      <c r="B52" s="147"/>
      <c r="C52" s="165" t="s">
        <v>20</v>
      </c>
      <c r="D52" s="85" t="s">
        <v>147</v>
      </c>
      <c r="E52" s="84">
        <f>'Kertas Kerja'!E52</f>
        <v>0</v>
      </c>
      <c r="F52" s="84">
        <f>'Kertas Kerja'!F52</f>
        <v>0</v>
      </c>
      <c r="G52" s="148">
        <f>'Kertas Kerja'!G52:G53</f>
        <v>0</v>
      </c>
      <c r="H52" s="152">
        <f>'Kertas Kerja'!H52:H53</f>
        <v>0</v>
      </c>
      <c r="I52" s="158">
        <f>'Kertas Kerja'!I52:I53</f>
        <v>0</v>
      </c>
      <c r="J52" s="91">
        <f>'Kertas Kerja'!J52</f>
        <v>0</v>
      </c>
      <c r="K52" s="152">
        <f>'Kertas Kerja'!K52:K53</f>
        <v>0</v>
      </c>
      <c r="L52" s="161"/>
    </row>
    <row r="53" spans="1:12" ht="100" customHeight="1">
      <c r="A53" s="84" t="s">
        <v>53</v>
      </c>
      <c r="B53" s="147"/>
      <c r="C53" s="165"/>
      <c r="D53" s="86" t="s">
        <v>148</v>
      </c>
      <c r="E53" s="84">
        <f>'Kertas Kerja'!E53</f>
        <v>0</v>
      </c>
      <c r="F53" s="84">
        <f>'Kertas Kerja'!F53</f>
        <v>0</v>
      </c>
      <c r="G53" s="150"/>
      <c r="H53" s="154"/>
      <c r="I53" s="160"/>
      <c r="J53" s="91">
        <f>'Kertas Kerja'!J53</f>
        <v>0</v>
      </c>
      <c r="K53" s="154"/>
      <c r="L53" s="161"/>
    </row>
    <row r="54" spans="1:12" ht="80" customHeight="1">
      <c r="A54" s="84" t="s">
        <v>54</v>
      </c>
      <c r="B54" s="147"/>
      <c r="C54" s="165" t="s">
        <v>21</v>
      </c>
      <c r="D54" s="85" t="s">
        <v>149</v>
      </c>
      <c r="E54" s="84">
        <f>'Kertas Kerja'!E54</f>
        <v>0</v>
      </c>
      <c r="F54" s="84">
        <f>'Kertas Kerja'!F54</f>
        <v>0</v>
      </c>
      <c r="G54" s="148">
        <f>'Kertas Kerja'!G54:G57</f>
        <v>0</v>
      </c>
      <c r="H54" s="152">
        <f>'Kertas Kerja'!H54:H57</f>
        <v>0</v>
      </c>
      <c r="I54" s="158"/>
      <c r="J54" s="91">
        <f>'Kertas Kerja'!J54</f>
        <v>0</v>
      </c>
      <c r="K54" s="152">
        <f>'Kertas Kerja'!K54:K57</f>
        <v>0</v>
      </c>
      <c r="L54" s="161"/>
    </row>
    <row r="55" spans="1:12" ht="108" customHeight="1">
      <c r="A55" s="84" t="s">
        <v>55</v>
      </c>
      <c r="B55" s="147"/>
      <c r="C55" s="165"/>
      <c r="D55" s="85" t="s">
        <v>138</v>
      </c>
      <c r="E55" s="84">
        <f>'Kertas Kerja'!E55</f>
        <v>0</v>
      </c>
      <c r="F55" s="84">
        <f>'Kertas Kerja'!F55</f>
        <v>0</v>
      </c>
      <c r="G55" s="149"/>
      <c r="H55" s="153"/>
      <c r="I55" s="159"/>
      <c r="J55" s="91">
        <f>'Kertas Kerja'!J55</f>
        <v>0</v>
      </c>
      <c r="K55" s="153"/>
      <c r="L55" s="161"/>
    </row>
    <row r="56" spans="1:12" ht="113.25" customHeight="1">
      <c r="A56" s="84" t="s">
        <v>56</v>
      </c>
      <c r="B56" s="147"/>
      <c r="C56" s="165"/>
      <c r="D56" s="85" t="s">
        <v>150</v>
      </c>
      <c r="E56" s="84">
        <f>'Kertas Kerja'!E56</f>
        <v>0</v>
      </c>
      <c r="F56" s="84">
        <f>'Kertas Kerja'!F56</f>
        <v>0</v>
      </c>
      <c r="G56" s="149"/>
      <c r="H56" s="153"/>
      <c r="I56" s="159"/>
      <c r="J56" s="91">
        <f>'Kertas Kerja'!J56</f>
        <v>0</v>
      </c>
      <c r="K56" s="153"/>
      <c r="L56" s="161"/>
    </row>
    <row r="57" spans="1:12" ht="80" customHeight="1">
      <c r="A57" s="84" t="s">
        <v>57</v>
      </c>
      <c r="B57" s="147"/>
      <c r="C57" s="165"/>
      <c r="D57" s="85" t="s">
        <v>151</v>
      </c>
      <c r="E57" s="84">
        <f>'Kertas Kerja'!E57</f>
        <v>0</v>
      </c>
      <c r="F57" s="84">
        <f>'Kertas Kerja'!F57</f>
        <v>0</v>
      </c>
      <c r="G57" s="150"/>
      <c r="H57" s="154"/>
      <c r="I57" s="160"/>
      <c r="J57" s="91">
        <f>'Kertas Kerja'!J57</f>
        <v>0</v>
      </c>
      <c r="K57" s="154"/>
      <c r="L57" s="161"/>
    </row>
    <row r="58" spans="1:12" ht="104.25" customHeight="1">
      <c r="A58" s="84" t="s">
        <v>58</v>
      </c>
      <c r="B58" s="147" t="s">
        <v>223</v>
      </c>
      <c r="C58" s="165" t="s">
        <v>22</v>
      </c>
      <c r="D58" s="85" t="s">
        <v>152</v>
      </c>
      <c r="E58" s="84">
        <f>'Kertas Kerja'!E58</f>
        <v>0</v>
      </c>
      <c r="F58" s="84">
        <f>'Kertas Kerja'!F58</f>
        <v>0</v>
      </c>
      <c r="G58" s="148">
        <f>'Kertas Kerja'!G58:G59</f>
        <v>0</v>
      </c>
      <c r="H58" s="158"/>
      <c r="I58" s="155">
        <f>'Kertas Kerja'!I58:I59</f>
        <v>0</v>
      </c>
      <c r="J58" s="91">
        <f>'Kertas Kerja'!J58</f>
        <v>0</v>
      </c>
      <c r="K58" s="152">
        <f>'Kertas Kerja'!K58:K59</f>
        <v>0</v>
      </c>
      <c r="L58" s="161"/>
    </row>
    <row r="59" spans="1:12" ht="80" customHeight="1">
      <c r="A59" s="84" t="s">
        <v>59</v>
      </c>
      <c r="B59" s="147"/>
      <c r="C59" s="165"/>
      <c r="D59" s="85" t="s">
        <v>153</v>
      </c>
      <c r="E59" s="84">
        <f>'Kertas Kerja'!E59</f>
        <v>0</v>
      </c>
      <c r="F59" s="84">
        <f>'Kertas Kerja'!F59</f>
        <v>0</v>
      </c>
      <c r="G59" s="150"/>
      <c r="H59" s="160"/>
      <c r="I59" s="157"/>
      <c r="J59" s="91">
        <f>'Kertas Kerja'!J59</f>
        <v>0</v>
      </c>
      <c r="K59" s="154"/>
      <c r="L59" s="161"/>
    </row>
    <row r="60" spans="1:12" ht="80" customHeight="1">
      <c r="A60" s="84" t="s">
        <v>60</v>
      </c>
      <c r="B60" s="147"/>
      <c r="C60" s="162" t="s">
        <v>156</v>
      </c>
      <c r="D60" s="85" t="s">
        <v>154</v>
      </c>
      <c r="E60" s="84">
        <f>'Kertas Kerja'!E60</f>
        <v>0</v>
      </c>
      <c r="F60" s="84">
        <f>'Kertas Kerja'!F60</f>
        <v>0</v>
      </c>
      <c r="G60" s="148">
        <f>'Kertas Kerja'!G60:G61</f>
        <v>0</v>
      </c>
      <c r="H60" s="158"/>
      <c r="I60" s="155">
        <f>'Kertas Kerja'!I60:I61</f>
        <v>0</v>
      </c>
      <c r="J60" s="91">
        <f>'Kertas Kerja'!J60</f>
        <v>0</v>
      </c>
      <c r="K60" s="152">
        <f>'Kertas Kerja'!K60:K61</f>
        <v>0</v>
      </c>
      <c r="L60" s="158"/>
    </row>
    <row r="61" spans="1:12" ht="246" customHeight="1">
      <c r="A61" s="84" t="s">
        <v>61</v>
      </c>
      <c r="B61" s="147"/>
      <c r="C61" s="164"/>
      <c r="D61" s="85" t="s">
        <v>155</v>
      </c>
      <c r="E61" s="84">
        <f>'Kertas Kerja'!E61</f>
        <v>0</v>
      </c>
      <c r="F61" s="84">
        <f>'Kertas Kerja'!F61</f>
        <v>0</v>
      </c>
      <c r="G61" s="150"/>
      <c r="H61" s="160"/>
      <c r="I61" s="157"/>
      <c r="J61" s="91">
        <f>'Kertas Kerja'!J61</f>
        <v>0</v>
      </c>
      <c r="K61" s="154"/>
      <c r="L61" s="160"/>
    </row>
    <row r="62" spans="1:12" ht="80" customHeight="1">
      <c r="A62" s="84" t="s">
        <v>62</v>
      </c>
      <c r="B62" s="147"/>
      <c r="C62" s="162" t="s">
        <v>157</v>
      </c>
      <c r="D62" s="85" t="s">
        <v>158</v>
      </c>
      <c r="E62" s="84">
        <f>'Kertas Kerja'!E62</f>
        <v>0</v>
      </c>
      <c r="F62" s="84">
        <f>'Kertas Kerja'!F62</f>
        <v>0</v>
      </c>
      <c r="G62" s="149">
        <f>'Kertas Kerja'!G62:G63</f>
        <v>0</v>
      </c>
      <c r="H62" s="159"/>
      <c r="I62" s="156">
        <f>'Kertas Kerja'!I62:I63</f>
        <v>0</v>
      </c>
      <c r="J62" s="91">
        <f>'Kertas Kerja'!J62</f>
        <v>0</v>
      </c>
      <c r="K62" s="153">
        <f>'Kertas Kerja'!K62:K63</f>
        <v>0</v>
      </c>
      <c r="L62" s="159"/>
    </row>
    <row r="63" spans="1:12" ht="180" customHeight="1">
      <c r="A63" s="84" t="s">
        <v>63</v>
      </c>
      <c r="B63" s="147"/>
      <c r="C63" s="164"/>
      <c r="D63" s="85" t="s">
        <v>159</v>
      </c>
      <c r="E63" s="84">
        <f>'Kertas Kerja'!E63</f>
        <v>0</v>
      </c>
      <c r="F63" s="84">
        <f>'Kertas Kerja'!F63</f>
        <v>0</v>
      </c>
      <c r="G63" s="150"/>
      <c r="H63" s="160"/>
      <c r="I63" s="157"/>
      <c r="J63" s="91">
        <f>'Kertas Kerja'!J63</f>
        <v>0</v>
      </c>
      <c r="K63" s="154"/>
      <c r="L63" s="160"/>
    </row>
    <row r="64" spans="1:12" ht="80" customHeight="1">
      <c r="A64" s="84" t="s">
        <v>64</v>
      </c>
      <c r="B64" s="147"/>
      <c r="C64" s="165" t="s">
        <v>23</v>
      </c>
      <c r="D64" s="85" t="s">
        <v>160</v>
      </c>
      <c r="E64" s="84">
        <f>'Kertas Kerja'!E64</f>
        <v>0</v>
      </c>
      <c r="F64" s="84">
        <f>'Kertas Kerja'!F64</f>
        <v>0</v>
      </c>
      <c r="G64" s="148">
        <f>'Kertas Kerja'!G64:G65</f>
        <v>0</v>
      </c>
      <c r="H64" s="158"/>
      <c r="I64" s="152">
        <f>'Kertas Kerja'!I64:I65</f>
        <v>0</v>
      </c>
      <c r="J64" s="91">
        <f>'Kertas Kerja'!J64</f>
        <v>0</v>
      </c>
      <c r="K64" s="152">
        <f>'Kertas Kerja'!K64:K65</f>
        <v>0</v>
      </c>
      <c r="L64" s="161"/>
    </row>
    <row r="65" spans="1:12" ht="80" customHeight="1">
      <c r="A65" s="84" t="s">
        <v>65</v>
      </c>
      <c r="B65" s="147"/>
      <c r="C65" s="165"/>
      <c r="D65" s="90" t="s">
        <v>24</v>
      </c>
      <c r="E65" s="84">
        <f>'Kertas Kerja'!E65</f>
        <v>0</v>
      </c>
      <c r="F65" s="84">
        <f>'Kertas Kerja'!F65</f>
        <v>0</v>
      </c>
      <c r="G65" s="150"/>
      <c r="H65" s="160"/>
      <c r="I65" s="154"/>
      <c r="J65" s="91">
        <f>'Kertas Kerja'!J65</f>
        <v>0</v>
      </c>
      <c r="K65" s="154"/>
      <c r="L65" s="161"/>
    </row>
    <row r="66" spans="1:12" ht="98.25" customHeight="1">
      <c r="A66" s="84" t="s">
        <v>163</v>
      </c>
      <c r="B66" s="147"/>
      <c r="C66" s="165" t="s">
        <v>25</v>
      </c>
      <c r="D66" s="85" t="s">
        <v>161</v>
      </c>
      <c r="E66" s="84">
        <f>'Kertas Kerja'!E66</f>
        <v>0</v>
      </c>
      <c r="F66" s="84">
        <f>'Kertas Kerja'!F66</f>
        <v>0</v>
      </c>
      <c r="G66" s="148">
        <f>'Kertas Kerja'!G66:G67</f>
        <v>0</v>
      </c>
      <c r="H66" s="158"/>
      <c r="I66" s="155">
        <f>'Kertas Kerja'!I66:I67</f>
        <v>0</v>
      </c>
      <c r="J66" s="91">
        <f>'Kertas Kerja'!J66</f>
        <v>0</v>
      </c>
      <c r="K66" s="152">
        <f>'Kertas Kerja'!K66:K67</f>
        <v>0</v>
      </c>
      <c r="L66" s="161"/>
    </row>
    <row r="67" spans="1:12" ht="80" customHeight="1">
      <c r="A67" s="84" t="s">
        <v>164</v>
      </c>
      <c r="B67" s="147"/>
      <c r="C67" s="165"/>
      <c r="D67" s="85" t="s">
        <v>162</v>
      </c>
      <c r="E67" s="84">
        <f>'Kertas Kerja'!E67</f>
        <v>0</v>
      </c>
      <c r="F67" s="84">
        <f>'Kertas Kerja'!F67</f>
        <v>0</v>
      </c>
      <c r="G67" s="150"/>
      <c r="H67" s="160"/>
      <c r="I67" s="157"/>
      <c r="J67" s="91">
        <f>'Kertas Kerja'!J67</f>
        <v>0</v>
      </c>
      <c r="K67" s="154"/>
      <c r="L67" s="161"/>
    </row>
    <row r="68" spans="1:12" ht="80" customHeight="1">
      <c r="A68" s="84" t="s">
        <v>66</v>
      </c>
      <c r="B68" s="147" t="s">
        <v>222</v>
      </c>
      <c r="C68" s="165" t="s">
        <v>26</v>
      </c>
      <c r="D68" s="86" t="s">
        <v>165</v>
      </c>
      <c r="E68" s="84">
        <f>'Kertas Kerja'!E68</f>
        <v>0</v>
      </c>
      <c r="F68" s="84">
        <f>'Kertas Kerja'!F68</f>
        <v>0</v>
      </c>
      <c r="G68" s="148">
        <f>'Kertas Kerja'!G68:G69</f>
        <v>0</v>
      </c>
      <c r="H68" s="155">
        <f>'Kertas Kerja'!H68:H69</f>
        <v>0</v>
      </c>
      <c r="I68" s="158"/>
      <c r="J68" s="91">
        <f>'Kertas Kerja'!J68</f>
        <v>0</v>
      </c>
      <c r="K68" s="152">
        <f>'Kertas Kerja'!K68:K69</f>
        <v>0</v>
      </c>
      <c r="L68" s="151">
        <f>'Kertas Kerja'!L68:L69</f>
        <v>0</v>
      </c>
    </row>
    <row r="69" spans="1:12" ht="80" customHeight="1">
      <c r="A69" s="84" t="s">
        <v>67</v>
      </c>
      <c r="B69" s="147"/>
      <c r="C69" s="165"/>
      <c r="D69" s="85" t="s">
        <v>166</v>
      </c>
      <c r="E69" s="84">
        <f>'Kertas Kerja'!E69</f>
        <v>0</v>
      </c>
      <c r="F69" s="84">
        <f>'Kertas Kerja'!F69</f>
        <v>0</v>
      </c>
      <c r="G69" s="150"/>
      <c r="H69" s="157"/>
      <c r="I69" s="160"/>
      <c r="J69" s="91">
        <f>'Kertas Kerja'!J69</f>
        <v>0</v>
      </c>
      <c r="K69" s="154"/>
      <c r="L69" s="151"/>
    </row>
    <row r="70" spans="1:12" ht="116.25" customHeight="1">
      <c r="A70" s="84" t="s">
        <v>171</v>
      </c>
      <c r="B70" s="147"/>
      <c r="C70" s="162" t="s">
        <v>27</v>
      </c>
      <c r="D70" s="85" t="s">
        <v>167</v>
      </c>
      <c r="E70" s="84">
        <f>'Kertas Kerja'!E70</f>
        <v>0</v>
      </c>
      <c r="F70" s="84">
        <f>'Kertas Kerja'!F70</f>
        <v>0</v>
      </c>
      <c r="G70" s="148">
        <f>'Kertas Kerja'!G70:G73</f>
        <v>0</v>
      </c>
      <c r="H70" s="158"/>
      <c r="I70" s="155">
        <f>'Kertas Kerja'!I70:I73</f>
        <v>0</v>
      </c>
      <c r="J70" s="91">
        <f>'Kertas Kerja'!J70</f>
        <v>0</v>
      </c>
      <c r="K70" s="152">
        <f>'Kertas Kerja'!K70:K73</f>
        <v>0</v>
      </c>
      <c r="L70" s="158"/>
    </row>
    <row r="71" spans="1:12" ht="80" customHeight="1">
      <c r="A71" s="84" t="s">
        <v>172</v>
      </c>
      <c r="B71" s="147"/>
      <c r="C71" s="163"/>
      <c r="D71" s="85" t="s">
        <v>168</v>
      </c>
      <c r="E71" s="84">
        <f>'Kertas Kerja'!E71</f>
        <v>0</v>
      </c>
      <c r="F71" s="84">
        <f>'Kertas Kerja'!F71</f>
        <v>0</v>
      </c>
      <c r="G71" s="149"/>
      <c r="H71" s="159"/>
      <c r="I71" s="156"/>
      <c r="J71" s="91">
        <f>'Kertas Kerja'!J71</f>
        <v>0</v>
      </c>
      <c r="K71" s="153"/>
      <c r="L71" s="159"/>
    </row>
    <row r="72" spans="1:12" ht="80" customHeight="1">
      <c r="A72" s="84" t="s">
        <v>173</v>
      </c>
      <c r="B72" s="147"/>
      <c r="C72" s="163"/>
      <c r="D72" s="86" t="s">
        <v>169</v>
      </c>
      <c r="E72" s="84">
        <f>'Kertas Kerja'!E72</f>
        <v>0</v>
      </c>
      <c r="F72" s="84">
        <f>'Kertas Kerja'!F72</f>
        <v>0</v>
      </c>
      <c r="G72" s="149"/>
      <c r="H72" s="159"/>
      <c r="I72" s="156"/>
      <c r="J72" s="91">
        <f>'Kertas Kerja'!J72</f>
        <v>0</v>
      </c>
      <c r="K72" s="153"/>
      <c r="L72" s="159"/>
    </row>
    <row r="73" spans="1:12" ht="80" customHeight="1">
      <c r="A73" s="84" t="s">
        <v>174</v>
      </c>
      <c r="B73" s="147"/>
      <c r="C73" s="164"/>
      <c r="D73" s="85" t="s">
        <v>170</v>
      </c>
      <c r="E73" s="84">
        <f>'Kertas Kerja'!E73</f>
        <v>0</v>
      </c>
      <c r="F73" s="84">
        <f>'Kertas Kerja'!F73</f>
        <v>0</v>
      </c>
      <c r="G73" s="150"/>
      <c r="H73" s="160"/>
      <c r="I73" s="157"/>
      <c r="J73" s="91">
        <f>'Kertas Kerja'!J73</f>
        <v>0</v>
      </c>
      <c r="K73" s="154"/>
      <c r="L73" s="160"/>
    </row>
    <row r="74" spans="1:12" ht="112.5" customHeight="1">
      <c r="A74" s="84" t="s">
        <v>68</v>
      </c>
      <c r="B74" s="147"/>
      <c r="C74" s="93" t="s">
        <v>28</v>
      </c>
      <c r="D74" s="85" t="s">
        <v>175</v>
      </c>
      <c r="E74" s="84">
        <f>'Kertas Kerja'!E74</f>
        <v>0</v>
      </c>
      <c r="F74" s="84">
        <f>'Kertas Kerja'!F74</f>
        <v>0</v>
      </c>
      <c r="G74" s="85">
        <f>'Kertas Kerja'!G74</f>
        <v>0</v>
      </c>
      <c r="H74" s="84">
        <f>'Kertas Kerja'!H74</f>
        <v>0</v>
      </c>
      <c r="I74" s="94"/>
      <c r="J74" s="91">
        <f>'Kertas Kerja'!J74</f>
        <v>0</v>
      </c>
      <c r="K74" s="92">
        <f>'Kertas Kerja'!K74</f>
        <v>0</v>
      </c>
      <c r="L74" s="111"/>
    </row>
    <row r="75" spans="1:12" ht="80" customHeight="1">
      <c r="A75" s="84" t="s">
        <v>69</v>
      </c>
      <c r="B75" s="147"/>
      <c r="C75" s="165" t="s">
        <v>29</v>
      </c>
      <c r="D75" s="85" t="s">
        <v>176</v>
      </c>
      <c r="E75" s="84">
        <f>'Kertas Kerja'!E75</f>
        <v>0</v>
      </c>
      <c r="F75" s="84">
        <f>'Kertas Kerja'!F75</f>
        <v>0</v>
      </c>
      <c r="G75" s="148">
        <f>'Kertas Kerja'!G75:G76</f>
        <v>0</v>
      </c>
      <c r="H75" s="158"/>
      <c r="I75" s="155">
        <f>'Kertas Kerja'!I75:I76</f>
        <v>0</v>
      </c>
      <c r="J75" s="91">
        <f>'Kertas Kerja'!J75</f>
        <v>0</v>
      </c>
      <c r="K75" s="152">
        <f>'Kertas Kerja'!K75:K76</f>
        <v>0</v>
      </c>
      <c r="L75" s="161"/>
    </row>
    <row r="76" spans="1:12" ht="119.25" customHeight="1">
      <c r="A76" s="84" t="s">
        <v>70</v>
      </c>
      <c r="B76" s="147"/>
      <c r="C76" s="165"/>
      <c r="D76" s="85" t="s">
        <v>177</v>
      </c>
      <c r="E76" s="84">
        <f>'Kertas Kerja'!E76</f>
        <v>0</v>
      </c>
      <c r="F76" s="84">
        <f>'Kertas Kerja'!F76</f>
        <v>0</v>
      </c>
      <c r="G76" s="150"/>
      <c r="H76" s="160"/>
      <c r="I76" s="157"/>
      <c r="J76" s="91">
        <f>'Kertas Kerja'!J76</f>
        <v>0</v>
      </c>
      <c r="K76" s="154"/>
      <c r="L76" s="161"/>
    </row>
    <row r="77" spans="1:12" ht="124.5" customHeight="1">
      <c r="A77" s="84" t="s">
        <v>71</v>
      </c>
      <c r="B77" s="147" t="s">
        <v>41</v>
      </c>
      <c r="C77" s="165" t="s">
        <v>30</v>
      </c>
      <c r="D77" s="85" t="s">
        <v>178</v>
      </c>
      <c r="E77" s="84">
        <f>'Kertas Kerja'!E77</f>
        <v>0</v>
      </c>
      <c r="F77" s="84">
        <f>'Kertas Kerja'!F77</f>
        <v>0</v>
      </c>
      <c r="G77" s="148">
        <f>'Kertas Kerja'!G77:G78</f>
        <v>0</v>
      </c>
      <c r="H77" s="152">
        <f>'Kertas Kerja'!H77:H78</f>
        <v>0</v>
      </c>
      <c r="I77" s="158"/>
      <c r="J77" s="91">
        <f>'Kertas Kerja'!J77</f>
        <v>0</v>
      </c>
      <c r="K77" s="152">
        <f>'Kertas Kerja'!K77:K78</f>
        <v>0</v>
      </c>
      <c r="L77" s="161"/>
    </row>
    <row r="78" spans="1:12" ht="80" customHeight="1">
      <c r="A78" s="84" t="s">
        <v>72</v>
      </c>
      <c r="B78" s="147"/>
      <c r="C78" s="165"/>
      <c r="D78" s="85" t="s">
        <v>32</v>
      </c>
      <c r="E78" s="84">
        <f>'Kertas Kerja'!E78</f>
        <v>0</v>
      </c>
      <c r="F78" s="84">
        <f>'Kertas Kerja'!F78</f>
        <v>0</v>
      </c>
      <c r="G78" s="150"/>
      <c r="H78" s="154"/>
      <c r="I78" s="160"/>
      <c r="J78" s="91">
        <f>'Kertas Kerja'!J78</f>
        <v>0</v>
      </c>
      <c r="K78" s="154"/>
      <c r="L78" s="161"/>
    </row>
    <row r="79" spans="1:12" ht="106.5" customHeight="1">
      <c r="A79" s="84" t="s">
        <v>73</v>
      </c>
      <c r="B79" s="147"/>
      <c r="C79" s="165" t="s">
        <v>31</v>
      </c>
      <c r="D79" s="85" t="s">
        <v>33</v>
      </c>
      <c r="E79" s="84">
        <f>'Kertas Kerja'!E79</f>
        <v>0</v>
      </c>
      <c r="F79" s="84">
        <f>'Kertas Kerja'!F79</f>
        <v>0</v>
      </c>
      <c r="G79" s="148">
        <f>'Kertas Kerja'!G79:G80</f>
        <v>0</v>
      </c>
      <c r="H79" s="155">
        <f>'Kertas Kerja'!H79:H80</f>
        <v>0</v>
      </c>
      <c r="I79" s="158"/>
      <c r="J79" s="91">
        <f>'Kertas Kerja'!J79</f>
        <v>0</v>
      </c>
      <c r="K79" s="152">
        <f>'Kertas Kerja'!K79:K80</f>
        <v>0</v>
      </c>
      <c r="L79" s="161"/>
    </row>
    <row r="80" spans="1:12" ht="80" customHeight="1">
      <c r="A80" s="84" t="s">
        <v>74</v>
      </c>
      <c r="B80" s="147"/>
      <c r="C80" s="165"/>
      <c r="D80" s="85" t="s">
        <v>179</v>
      </c>
      <c r="E80" s="84">
        <f>'Kertas Kerja'!E80</f>
        <v>0</v>
      </c>
      <c r="F80" s="84">
        <f>'Kertas Kerja'!F80</f>
        <v>0</v>
      </c>
      <c r="G80" s="150"/>
      <c r="H80" s="157"/>
      <c r="I80" s="160"/>
      <c r="J80" s="91">
        <f>'Kertas Kerja'!J80</f>
        <v>0</v>
      </c>
      <c r="K80" s="154"/>
      <c r="L80" s="161"/>
    </row>
    <row r="81" spans="1:12" ht="132" customHeight="1">
      <c r="A81" s="84" t="s">
        <v>75</v>
      </c>
      <c r="B81" s="147" t="s">
        <v>221</v>
      </c>
      <c r="C81" s="165" t="s">
        <v>34</v>
      </c>
      <c r="D81" s="85" t="s">
        <v>180</v>
      </c>
      <c r="E81" s="84">
        <f>'Kertas Kerja'!E81</f>
        <v>0</v>
      </c>
      <c r="F81" s="84">
        <f>'Kertas Kerja'!F81</f>
        <v>0</v>
      </c>
      <c r="G81" s="148">
        <f>'Kertas Kerja'!G81:G82</f>
        <v>0</v>
      </c>
      <c r="H81" s="155">
        <f>'Kertas Kerja'!H81:H82</f>
        <v>0</v>
      </c>
      <c r="I81" s="158"/>
      <c r="J81" s="91">
        <f>'Kertas Kerja'!J81</f>
        <v>0</v>
      </c>
      <c r="K81" s="152">
        <f>'Kertas Kerja'!K81:K82</f>
        <v>0</v>
      </c>
      <c r="L81" s="161"/>
    </row>
    <row r="82" spans="1:12" ht="99.75" customHeight="1">
      <c r="A82" s="84" t="s">
        <v>76</v>
      </c>
      <c r="B82" s="147"/>
      <c r="C82" s="165"/>
      <c r="D82" s="85" t="s">
        <v>181</v>
      </c>
      <c r="E82" s="84">
        <f>'Kertas Kerja'!E82</f>
        <v>0</v>
      </c>
      <c r="F82" s="84">
        <f>'Kertas Kerja'!F82</f>
        <v>0</v>
      </c>
      <c r="G82" s="150"/>
      <c r="H82" s="157"/>
      <c r="I82" s="160"/>
      <c r="J82" s="91">
        <f>'Kertas Kerja'!J82</f>
        <v>0</v>
      </c>
      <c r="K82" s="154"/>
      <c r="L82" s="161"/>
    </row>
    <row r="83" spans="1:12" ht="80" customHeight="1">
      <c r="A83" s="84" t="s">
        <v>77</v>
      </c>
      <c r="B83" s="147"/>
      <c r="C83" s="162" t="s">
        <v>35</v>
      </c>
      <c r="D83" s="85" t="s">
        <v>182</v>
      </c>
      <c r="E83" s="84">
        <f>'Kertas Kerja'!E83</f>
        <v>0</v>
      </c>
      <c r="F83" s="84">
        <f>'Kertas Kerja'!F83</f>
        <v>0</v>
      </c>
      <c r="G83" s="148">
        <f>'Kertas Kerja'!G83:G85</f>
        <v>0</v>
      </c>
      <c r="H83" s="155">
        <f>'Kertas Kerja'!H83:H85</f>
        <v>0</v>
      </c>
      <c r="I83" s="158"/>
      <c r="J83" s="91">
        <f>'Kertas Kerja'!J83</f>
        <v>0</v>
      </c>
      <c r="K83" s="152">
        <f>'Kertas Kerja'!K83:K85</f>
        <v>0</v>
      </c>
      <c r="L83" s="158"/>
    </row>
    <row r="84" spans="1:12" ht="80" customHeight="1">
      <c r="A84" s="84" t="s">
        <v>78</v>
      </c>
      <c r="B84" s="147"/>
      <c r="C84" s="163"/>
      <c r="D84" s="85" t="s">
        <v>183</v>
      </c>
      <c r="E84" s="84">
        <f>'Kertas Kerja'!E84</f>
        <v>0</v>
      </c>
      <c r="F84" s="84">
        <f>'Kertas Kerja'!F84</f>
        <v>0</v>
      </c>
      <c r="G84" s="149"/>
      <c r="H84" s="156"/>
      <c r="I84" s="159"/>
      <c r="J84" s="91">
        <f>'Kertas Kerja'!J84</f>
        <v>0</v>
      </c>
      <c r="K84" s="153"/>
      <c r="L84" s="159"/>
    </row>
    <row r="85" spans="1:12" ht="109.5" customHeight="1">
      <c r="A85" s="84" t="s">
        <v>79</v>
      </c>
      <c r="B85" s="147"/>
      <c r="C85" s="163"/>
      <c r="D85" s="85" t="s">
        <v>184</v>
      </c>
      <c r="E85" s="84">
        <f>'Kertas Kerja'!E85</f>
        <v>0</v>
      </c>
      <c r="F85" s="84">
        <f>'Kertas Kerja'!F85</f>
        <v>0</v>
      </c>
      <c r="G85" s="149"/>
      <c r="H85" s="156"/>
      <c r="I85" s="159"/>
      <c r="J85" s="91">
        <f>'Kertas Kerja'!J85</f>
        <v>0</v>
      </c>
      <c r="K85" s="153"/>
      <c r="L85" s="159"/>
    </row>
    <row r="86" spans="1:12" ht="80" customHeight="1">
      <c r="A86" s="84" t="s">
        <v>231</v>
      </c>
      <c r="B86" s="147"/>
      <c r="C86" s="164"/>
      <c r="D86" s="85" t="s">
        <v>183</v>
      </c>
      <c r="E86" s="84">
        <f>'Kertas Kerja'!E86</f>
        <v>0</v>
      </c>
      <c r="F86" s="84">
        <f>'Kertas Kerja'!F86</f>
        <v>0</v>
      </c>
      <c r="G86" s="150"/>
      <c r="H86" s="157"/>
      <c r="I86" s="160"/>
      <c r="J86" s="91">
        <f>'Kertas Kerja'!J86</f>
        <v>0</v>
      </c>
      <c r="K86" s="154"/>
      <c r="L86" s="160"/>
    </row>
    <row r="87" spans="1:12" ht="80" customHeight="1">
      <c r="A87" s="84" t="s">
        <v>80</v>
      </c>
      <c r="B87" s="171" t="s">
        <v>220</v>
      </c>
      <c r="C87" s="162" t="s">
        <v>36</v>
      </c>
      <c r="D87" s="85" t="s">
        <v>185</v>
      </c>
      <c r="E87" s="84">
        <f>'Kertas Kerja'!E87</f>
        <v>0</v>
      </c>
      <c r="F87" s="84">
        <f>'Kertas Kerja'!F87</f>
        <v>0</v>
      </c>
      <c r="G87" s="148">
        <f>'Kertas Kerja'!G87:G89</f>
        <v>0</v>
      </c>
      <c r="H87" s="155">
        <f>'Kertas Kerja'!H87:H88</f>
        <v>0</v>
      </c>
      <c r="I87" s="158"/>
      <c r="J87" s="91">
        <f>'Kertas Kerja'!J87</f>
        <v>0</v>
      </c>
      <c r="K87" s="152">
        <f>'Kertas Kerja'!K87:K89</f>
        <v>0</v>
      </c>
      <c r="L87" s="155">
        <f>'Kertas Kerja'!L87:L89</f>
        <v>0</v>
      </c>
    </row>
    <row r="88" spans="1:12" ht="80" customHeight="1">
      <c r="A88" s="84" t="s">
        <v>81</v>
      </c>
      <c r="B88" s="147"/>
      <c r="C88" s="163"/>
      <c r="D88" s="85" t="s">
        <v>186</v>
      </c>
      <c r="E88" s="84">
        <f>'Kertas Kerja'!E88</f>
        <v>0</v>
      </c>
      <c r="F88" s="84">
        <f>'Kertas Kerja'!F88</f>
        <v>0</v>
      </c>
      <c r="G88" s="149"/>
      <c r="H88" s="156"/>
      <c r="I88" s="159"/>
      <c r="J88" s="91">
        <f>'Kertas Kerja'!J88</f>
        <v>0</v>
      </c>
      <c r="K88" s="153"/>
      <c r="L88" s="156"/>
    </row>
    <row r="89" spans="1:12" ht="80" customHeight="1">
      <c r="A89" s="84" t="s">
        <v>226</v>
      </c>
      <c r="B89" s="147"/>
      <c r="C89" s="164"/>
      <c r="D89" s="85" t="s">
        <v>187</v>
      </c>
      <c r="E89" s="84">
        <f>'Kertas Kerja'!E89</f>
        <v>0</v>
      </c>
      <c r="F89" s="84">
        <f>'Kertas Kerja'!F89</f>
        <v>0</v>
      </c>
      <c r="G89" s="150"/>
      <c r="H89" s="157"/>
      <c r="I89" s="160"/>
      <c r="J89" s="91">
        <f>'Kertas Kerja'!J89</f>
        <v>0</v>
      </c>
      <c r="K89" s="154"/>
      <c r="L89" s="157"/>
    </row>
    <row r="90" spans="1:12" ht="104.25" customHeight="1">
      <c r="A90" s="84" t="s">
        <v>82</v>
      </c>
      <c r="B90" s="147"/>
      <c r="C90" s="165" t="s">
        <v>37</v>
      </c>
      <c r="D90" s="85" t="s">
        <v>188</v>
      </c>
      <c r="E90" s="84">
        <f>'Kertas Kerja'!E90</f>
        <v>0</v>
      </c>
      <c r="F90" s="84">
        <f>'Kertas Kerja'!F90</f>
        <v>0</v>
      </c>
      <c r="G90" s="148">
        <f>'Kertas Kerja'!G90:G91</f>
        <v>0</v>
      </c>
      <c r="H90" s="155">
        <f>'Kertas Kerja'!H90:H91</f>
        <v>0</v>
      </c>
      <c r="I90" s="158"/>
      <c r="J90" s="91">
        <f>'Kertas Kerja'!J90</f>
        <v>0</v>
      </c>
      <c r="K90" s="152">
        <f>'Kertas Kerja'!K90:K91</f>
        <v>0</v>
      </c>
      <c r="L90" s="155">
        <f>'Kertas Kerja'!L90:L91</f>
        <v>0</v>
      </c>
    </row>
    <row r="91" spans="1:12" ht="113.25" customHeight="1">
      <c r="A91" s="84" t="s">
        <v>83</v>
      </c>
      <c r="B91" s="147"/>
      <c r="C91" s="165"/>
      <c r="D91" s="85" t="s">
        <v>189</v>
      </c>
      <c r="E91" s="84">
        <f>'Kertas Kerja'!E91</f>
        <v>0</v>
      </c>
      <c r="F91" s="84">
        <f>'Kertas Kerja'!F91</f>
        <v>0</v>
      </c>
      <c r="G91" s="150"/>
      <c r="H91" s="157"/>
      <c r="I91" s="160"/>
      <c r="J91" s="91">
        <f>'Kertas Kerja'!J91</f>
        <v>0</v>
      </c>
      <c r="K91" s="154"/>
      <c r="L91" s="157"/>
    </row>
    <row r="92" spans="1:12" ht="80" customHeight="1">
      <c r="A92" s="84" t="s">
        <v>84</v>
      </c>
      <c r="B92" s="171" t="s">
        <v>219</v>
      </c>
      <c r="C92" s="162" t="s">
        <v>36</v>
      </c>
      <c r="D92" s="85" t="s">
        <v>190</v>
      </c>
      <c r="E92" s="84">
        <f>'Kertas Kerja'!E92</f>
        <v>0</v>
      </c>
      <c r="F92" s="84">
        <f>'Kertas Kerja'!F92</f>
        <v>0</v>
      </c>
      <c r="G92" s="148">
        <f>'Kertas Kerja'!G92:G94</f>
        <v>0</v>
      </c>
      <c r="H92" s="155">
        <f>'Kertas Kerja'!H92:H94</f>
        <v>0</v>
      </c>
      <c r="I92" s="158"/>
      <c r="J92" s="91">
        <f>'Kertas Kerja'!J92</f>
        <v>0</v>
      </c>
      <c r="K92" s="152">
        <f>'Kertas Kerja'!K92:K94</f>
        <v>0</v>
      </c>
      <c r="L92" s="155">
        <f>'Kertas Kerja'!L92:L94</f>
        <v>0</v>
      </c>
    </row>
    <row r="93" spans="1:12" ht="101.25" customHeight="1">
      <c r="A93" s="84" t="s">
        <v>85</v>
      </c>
      <c r="B93" s="147"/>
      <c r="C93" s="163"/>
      <c r="D93" s="85" t="s">
        <v>191</v>
      </c>
      <c r="E93" s="84">
        <f>'Kertas Kerja'!E93</f>
        <v>0</v>
      </c>
      <c r="F93" s="84">
        <f>'Kertas Kerja'!F93</f>
        <v>0</v>
      </c>
      <c r="G93" s="149"/>
      <c r="H93" s="156"/>
      <c r="I93" s="159"/>
      <c r="J93" s="91">
        <f>'Kertas Kerja'!J93</f>
        <v>0</v>
      </c>
      <c r="K93" s="153"/>
      <c r="L93" s="156"/>
    </row>
    <row r="94" spans="1:12" ht="80" customHeight="1">
      <c r="A94" s="84" t="s">
        <v>194</v>
      </c>
      <c r="B94" s="147"/>
      <c r="C94" s="164"/>
      <c r="D94" s="95" t="s">
        <v>187</v>
      </c>
      <c r="E94" s="84">
        <f>'Kertas Kerja'!E94</f>
        <v>0</v>
      </c>
      <c r="F94" s="84">
        <f>'Kertas Kerja'!F94</f>
        <v>0</v>
      </c>
      <c r="G94" s="150"/>
      <c r="H94" s="157"/>
      <c r="I94" s="160"/>
      <c r="J94" s="91">
        <f>'Kertas Kerja'!J94</f>
        <v>0</v>
      </c>
      <c r="K94" s="154"/>
      <c r="L94" s="157"/>
    </row>
    <row r="95" spans="1:12" ht="111" customHeight="1">
      <c r="A95" s="84" t="s">
        <v>86</v>
      </c>
      <c r="B95" s="147"/>
      <c r="C95" s="165" t="s">
        <v>37</v>
      </c>
      <c r="D95" s="85" t="s">
        <v>192</v>
      </c>
      <c r="E95" s="84">
        <f>'Kertas Kerja'!E95</f>
        <v>0</v>
      </c>
      <c r="F95" s="84">
        <f>'Kertas Kerja'!F95</f>
        <v>0</v>
      </c>
      <c r="G95" s="148">
        <f>'Kertas Kerja'!G95:G96</f>
        <v>0</v>
      </c>
      <c r="H95" s="155">
        <f>'Kertas Kerja'!H95:H96</f>
        <v>0</v>
      </c>
      <c r="I95" s="158"/>
      <c r="J95" s="91">
        <f>'Kertas Kerja'!J95</f>
        <v>0</v>
      </c>
      <c r="K95" s="152">
        <f>'Kertas Kerja'!K95:K96</f>
        <v>0</v>
      </c>
      <c r="L95" s="151">
        <f>'Kertas Kerja'!L95:L96</f>
        <v>0</v>
      </c>
    </row>
    <row r="96" spans="1:12" ht="102.75" customHeight="1">
      <c r="A96" s="84" t="s">
        <v>87</v>
      </c>
      <c r="B96" s="147"/>
      <c r="C96" s="165"/>
      <c r="D96" s="85" t="s">
        <v>193</v>
      </c>
      <c r="E96" s="84">
        <f>'Kertas Kerja'!E96</f>
        <v>0</v>
      </c>
      <c r="F96" s="84">
        <f>'Kertas Kerja'!F96</f>
        <v>0</v>
      </c>
      <c r="G96" s="150"/>
      <c r="H96" s="157"/>
      <c r="I96" s="160"/>
      <c r="J96" s="91">
        <f>'Kertas Kerja'!J96</f>
        <v>0</v>
      </c>
      <c r="K96" s="154"/>
      <c r="L96" s="151"/>
    </row>
    <row r="97" spans="1:12" ht="80" customHeight="1">
      <c r="A97" s="84" t="s">
        <v>88</v>
      </c>
      <c r="B97" s="147" t="s">
        <v>218</v>
      </c>
      <c r="C97" s="162" t="s">
        <v>38</v>
      </c>
      <c r="D97" s="85" t="s">
        <v>195</v>
      </c>
      <c r="E97" s="84">
        <f>'Kertas Kerja'!E97</f>
        <v>0</v>
      </c>
      <c r="F97" s="84">
        <f>'Kertas Kerja'!F97</f>
        <v>0</v>
      </c>
      <c r="G97" s="148">
        <f>'Kertas Kerja'!G97:G109</f>
        <v>0</v>
      </c>
      <c r="H97" s="155">
        <f>'Kertas Kerja'!H97:H109</f>
        <v>0</v>
      </c>
      <c r="I97" s="158"/>
      <c r="J97" s="91">
        <f>'Kertas Kerja'!J97</f>
        <v>0</v>
      </c>
      <c r="K97" s="152">
        <f>'Kertas Kerja'!K97:K109</f>
        <v>0</v>
      </c>
      <c r="L97" s="152">
        <f>'Kertas Kerja'!L97:L109</f>
        <v>0</v>
      </c>
    </row>
    <row r="98" spans="1:12" ht="80" customHeight="1">
      <c r="A98" s="84" t="s">
        <v>89</v>
      </c>
      <c r="B98" s="147"/>
      <c r="C98" s="163"/>
      <c r="D98" s="85" t="s">
        <v>227</v>
      </c>
      <c r="E98" s="84">
        <f>'Kertas Kerja'!E98</f>
        <v>0</v>
      </c>
      <c r="F98" s="84">
        <f>'Kertas Kerja'!F98</f>
        <v>0</v>
      </c>
      <c r="G98" s="149"/>
      <c r="H98" s="156"/>
      <c r="I98" s="159"/>
      <c r="J98" s="91">
        <f>'Kertas Kerja'!J98</f>
        <v>0</v>
      </c>
      <c r="K98" s="153"/>
      <c r="L98" s="153"/>
    </row>
    <row r="99" spans="1:12" ht="80" customHeight="1">
      <c r="A99" s="84" t="s">
        <v>90</v>
      </c>
      <c r="B99" s="147"/>
      <c r="C99" s="163"/>
      <c r="D99" s="85" t="s">
        <v>228</v>
      </c>
      <c r="E99" s="84">
        <f>'Kertas Kerja'!E99</f>
        <v>0</v>
      </c>
      <c r="F99" s="84">
        <f>'Kertas Kerja'!F99</f>
        <v>0</v>
      </c>
      <c r="G99" s="149"/>
      <c r="H99" s="156"/>
      <c r="I99" s="159"/>
      <c r="J99" s="91">
        <f>'Kertas Kerja'!J99</f>
        <v>0</v>
      </c>
      <c r="K99" s="153"/>
      <c r="L99" s="153"/>
    </row>
    <row r="100" spans="1:12" ht="80" customHeight="1">
      <c r="A100" s="84" t="s">
        <v>91</v>
      </c>
      <c r="B100" s="147"/>
      <c r="C100" s="163"/>
      <c r="D100" s="85" t="s">
        <v>196</v>
      </c>
      <c r="E100" s="84">
        <f>'Kertas Kerja'!E100</f>
        <v>0</v>
      </c>
      <c r="F100" s="84">
        <f>'Kertas Kerja'!F100</f>
        <v>0</v>
      </c>
      <c r="G100" s="149"/>
      <c r="H100" s="156"/>
      <c r="I100" s="159"/>
      <c r="J100" s="91">
        <f>'Kertas Kerja'!J100</f>
        <v>0</v>
      </c>
      <c r="K100" s="153"/>
      <c r="L100" s="153"/>
    </row>
    <row r="101" spans="1:12" ht="80" customHeight="1">
      <c r="A101" s="84" t="s">
        <v>92</v>
      </c>
      <c r="B101" s="147"/>
      <c r="C101" s="163"/>
      <c r="D101" s="85" t="s">
        <v>39</v>
      </c>
      <c r="E101" s="84">
        <f>'Kertas Kerja'!E101</f>
        <v>0</v>
      </c>
      <c r="F101" s="84">
        <f>'Kertas Kerja'!F101</f>
        <v>0</v>
      </c>
      <c r="G101" s="149"/>
      <c r="H101" s="156"/>
      <c r="I101" s="159"/>
      <c r="J101" s="91">
        <f>'Kertas Kerja'!J101</f>
        <v>0</v>
      </c>
      <c r="K101" s="153"/>
      <c r="L101" s="153"/>
    </row>
    <row r="102" spans="1:12" ht="80" customHeight="1">
      <c r="A102" s="84" t="s">
        <v>212</v>
      </c>
      <c r="B102" s="147"/>
      <c r="C102" s="163"/>
      <c r="D102" s="85" t="s">
        <v>40</v>
      </c>
      <c r="E102" s="84">
        <f>'Kertas Kerja'!E102</f>
        <v>0</v>
      </c>
      <c r="F102" s="84">
        <f>'Kertas Kerja'!F102</f>
        <v>0</v>
      </c>
      <c r="G102" s="149"/>
      <c r="H102" s="156"/>
      <c r="I102" s="159"/>
      <c r="J102" s="91">
        <f>'Kertas Kerja'!J102</f>
        <v>0</v>
      </c>
      <c r="K102" s="153"/>
      <c r="L102" s="153"/>
    </row>
    <row r="103" spans="1:12" ht="80" customHeight="1">
      <c r="A103" s="84" t="s">
        <v>213</v>
      </c>
      <c r="B103" s="147"/>
      <c r="C103" s="163"/>
      <c r="D103" s="85" t="s">
        <v>197</v>
      </c>
      <c r="E103" s="84">
        <f>'Kertas Kerja'!E103</f>
        <v>0</v>
      </c>
      <c r="F103" s="84">
        <f>'Kertas Kerja'!F103</f>
        <v>0</v>
      </c>
      <c r="G103" s="149"/>
      <c r="H103" s="156"/>
      <c r="I103" s="159"/>
      <c r="J103" s="91">
        <f>'Kertas Kerja'!J103</f>
        <v>0</v>
      </c>
      <c r="K103" s="153"/>
      <c r="L103" s="153"/>
    </row>
    <row r="104" spans="1:12" ht="80" customHeight="1">
      <c r="A104" s="84" t="s">
        <v>214</v>
      </c>
      <c r="B104" s="147"/>
      <c r="C104" s="163"/>
      <c r="D104" s="85" t="s">
        <v>198</v>
      </c>
      <c r="E104" s="84">
        <f>'Kertas Kerja'!E104</f>
        <v>0</v>
      </c>
      <c r="F104" s="84">
        <f>'Kertas Kerja'!F104</f>
        <v>0</v>
      </c>
      <c r="G104" s="149"/>
      <c r="H104" s="156"/>
      <c r="I104" s="159"/>
      <c r="J104" s="91">
        <f>'Kertas Kerja'!J104</f>
        <v>0</v>
      </c>
      <c r="K104" s="153"/>
      <c r="L104" s="153"/>
    </row>
    <row r="105" spans="1:12" ht="80" customHeight="1">
      <c r="A105" s="84" t="s">
        <v>215</v>
      </c>
      <c r="B105" s="147"/>
      <c r="C105" s="163"/>
      <c r="D105" s="85" t="s">
        <v>199</v>
      </c>
      <c r="E105" s="84">
        <f>'Kertas Kerja'!E105</f>
        <v>0</v>
      </c>
      <c r="F105" s="84">
        <f>'Kertas Kerja'!F105</f>
        <v>0</v>
      </c>
      <c r="G105" s="149"/>
      <c r="H105" s="156"/>
      <c r="I105" s="159"/>
      <c r="J105" s="91">
        <f>'Kertas Kerja'!J105</f>
        <v>0</v>
      </c>
      <c r="K105" s="153"/>
      <c r="L105" s="153"/>
    </row>
    <row r="106" spans="1:12" ht="80" customHeight="1">
      <c r="A106" s="84" t="s">
        <v>216</v>
      </c>
      <c r="B106" s="147"/>
      <c r="C106" s="163"/>
      <c r="D106" s="96" t="s">
        <v>200</v>
      </c>
      <c r="E106" s="84">
        <f>'Kertas Kerja'!E106</f>
        <v>0</v>
      </c>
      <c r="F106" s="84">
        <f>'Kertas Kerja'!F106</f>
        <v>0</v>
      </c>
      <c r="G106" s="149"/>
      <c r="H106" s="156"/>
      <c r="I106" s="159"/>
      <c r="J106" s="91">
        <f>'Kertas Kerja'!J106</f>
        <v>0</v>
      </c>
      <c r="K106" s="153"/>
      <c r="L106" s="153"/>
    </row>
    <row r="107" spans="1:12" ht="80" customHeight="1">
      <c r="A107" s="84" t="s">
        <v>217</v>
      </c>
      <c r="B107" s="147"/>
      <c r="C107" s="163"/>
      <c r="D107" s="96" t="s">
        <v>201</v>
      </c>
      <c r="E107" s="84">
        <f>'Kertas Kerja'!E107</f>
        <v>0</v>
      </c>
      <c r="F107" s="84">
        <f>'Kertas Kerja'!F107</f>
        <v>0</v>
      </c>
      <c r="G107" s="149"/>
      <c r="H107" s="156"/>
      <c r="I107" s="159"/>
      <c r="J107" s="91">
        <f>'Kertas Kerja'!J107</f>
        <v>0</v>
      </c>
      <c r="K107" s="153"/>
      <c r="L107" s="153"/>
    </row>
    <row r="108" spans="1:12" ht="80" customHeight="1">
      <c r="A108" s="84" t="s">
        <v>229</v>
      </c>
      <c r="B108" s="147"/>
      <c r="C108" s="163"/>
      <c r="D108" s="96" t="s">
        <v>202</v>
      </c>
      <c r="E108" s="84">
        <f>'Kertas Kerja'!E108</f>
        <v>0</v>
      </c>
      <c r="F108" s="84">
        <f>'Kertas Kerja'!F108</f>
        <v>0</v>
      </c>
      <c r="G108" s="149"/>
      <c r="H108" s="156"/>
      <c r="I108" s="159"/>
      <c r="J108" s="91">
        <f>'Kertas Kerja'!J108</f>
        <v>0</v>
      </c>
      <c r="K108" s="153"/>
      <c r="L108" s="153"/>
    </row>
    <row r="109" spans="1:12" ht="80" customHeight="1">
      <c r="A109" s="84" t="s">
        <v>230</v>
      </c>
      <c r="B109" s="147"/>
      <c r="C109" s="164"/>
      <c r="D109" s="96" t="s">
        <v>203</v>
      </c>
      <c r="E109" s="84">
        <f>'Kertas Kerja'!E109</f>
        <v>0</v>
      </c>
      <c r="F109" s="84">
        <f>'Kertas Kerja'!F109</f>
        <v>0</v>
      </c>
      <c r="G109" s="150"/>
      <c r="H109" s="157"/>
      <c r="I109" s="160"/>
      <c r="J109" s="91">
        <f>'Kertas Kerja'!J109</f>
        <v>0</v>
      </c>
      <c r="K109" s="154"/>
      <c r="L109" s="154"/>
    </row>
    <row r="110" spans="1:12" ht="80" customHeight="1">
      <c r="A110" s="84" t="s">
        <v>93</v>
      </c>
      <c r="B110" s="147"/>
      <c r="C110" s="162" t="s">
        <v>204</v>
      </c>
      <c r="D110" s="85" t="s">
        <v>278</v>
      </c>
      <c r="E110" s="84">
        <f>'Kertas Kerja'!E110</f>
        <v>0</v>
      </c>
      <c r="F110" s="84">
        <f>'Kertas Kerja'!F110</f>
        <v>0</v>
      </c>
      <c r="G110" s="148">
        <f>'Kertas Kerja'!G110:G112</f>
        <v>0</v>
      </c>
      <c r="H110" s="155">
        <f>'Kertas Kerja'!H110:H112</f>
        <v>0</v>
      </c>
      <c r="I110" s="158"/>
      <c r="J110" s="91">
        <f>'Kertas Kerja'!J110</f>
        <v>0</v>
      </c>
      <c r="K110" s="152">
        <f>'Kertas Kerja'!K110:K112</f>
        <v>0</v>
      </c>
      <c r="L110" s="153">
        <f>'Kertas Kerja'!L110:L112</f>
        <v>0</v>
      </c>
    </row>
    <row r="111" spans="1:12" ht="80" customHeight="1">
      <c r="A111" s="84" t="s">
        <v>94</v>
      </c>
      <c r="B111" s="147"/>
      <c r="C111" s="163"/>
      <c r="D111" s="85" t="s">
        <v>279</v>
      </c>
      <c r="E111" s="84">
        <f>'Kertas Kerja'!E111</f>
        <v>0</v>
      </c>
      <c r="F111" s="84">
        <f>'Kertas Kerja'!F111</f>
        <v>0</v>
      </c>
      <c r="G111" s="149"/>
      <c r="H111" s="156"/>
      <c r="I111" s="159"/>
      <c r="J111" s="91">
        <f>'Kertas Kerja'!J111</f>
        <v>0</v>
      </c>
      <c r="K111" s="153"/>
      <c r="L111" s="153"/>
    </row>
    <row r="112" spans="1:12" ht="80" customHeight="1">
      <c r="A112" s="84" t="s">
        <v>95</v>
      </c>
      <c r="B112" s="147"/>
      <c r="C112" s="164"/>
      <c r="D112" s="85" t="s">
        <v>280</v>
      </c>
      <c r="E112" s="84">
        <f>'Kertas Kerja'!E112</f>
        <v>0</v>
      </c>
      <c r="F112" s="84">
        <f>'Kertas Kerja'!F112</f>
        <v>0</v>
      </c>
      <c r="G112" s="150"/>
      <c r="H112" s="157"/>
      <c r="I112" s="160"/>
      <c r="J112" s="91">
        <f>'Kertas Kerja'!J112</f>
        <v>0</v>
      </c>
      <c r="K112" s="154"/>
      <c r="L112" s="154"/>
    </row>
    <row r="113" spans="1:12" ht="80" customHeight="1">
      <c r="A113" s="84" t="s">
        <v>209</v>
      </c>
      <c r="B113" s="147"/>
      <c r="C113" s="162" t="s">
        <v>205</v>
      </c>
      <c r="D113" s="85" t="s">
        <v>206</v>
      </c>
      <c r="E113" s="84">
        <f>'Kertas Kerja'!E113</f>
        <v>0</v>
      </c>
      <c r="F113" s="84">
        <f>'Kertas Kerja'!F113</f>
        <v>0</v>
      </c>
      <c r="G113" s="148">
        <f>'Kertas Kerja'!G113:G115</f>
        <v>0</v>
      </c>
      <c r="H113" s="155">
        <f>'Kertas Kerja'!H113:H115</f>
        <v>0</v>
      </c>
      <c r="I113" s="158"/>
      <c r="J113" s="91">
        <f>'Kertas Kerja'!J113</f>
        <v>0</v>
      </c>
      <c r="K113" s="152">
        <f>'Kertas Kerja'!K113:K115</f>
        <v>0</v>
      </c>
      <c r="L113" s="152">
        <f>'Kertas Kerja'!L113:L115</f>
        <v>0</v>
      </c>
    </row>
    <row r="114" spans="1:12" ht="80" customHeight="1">
      <c r="A114" s="84" t="s">
        <v>210</v>
      </c>
      <c r="B114" s="147"/>
      <c r="C114" s="163"/>
      <c r="D114" s="85" t="s">
        <v>207</v>
      </c>
      <c r="E114" s="84">
        <f>'Kertas Kerja'!E114</f>
        <v>0</v>
      </c>
      <c r="F114" s="84">
        <f>'Kertas Kerja'!F114</f>
        <v>0</v>
      </c>
      <c r="G114" s="149"/>
      <c r="H114" s="156"/>
      <c r="I114" s="159"/>
      <c r="J114" s="91">
        <f>'Kertas Kerja'!J114</f>
        <v>0</v>
      </c>
      <c r="K114" s="153"/>
      <c r="L114" s="153"/>
    </row>
    <row r="115" spans="1:12" ht="80" customHeight="1">
      <c r="A115" s="84" t="s">
        <v>211</v>
      </c>
      <c r="B115" s="147"/>
      <c r="C115" s="164"/>
      <c r="D115" s="85" t="s">
        <v>208</v>
      </c>
      <c r="E115" s="84">
        <f>'Kertas Kerja'!E115</f>
        <v>0</v>
      </c>
      <c r="F115" s="84">
        <f>'Kertas Kerja'!F115</f>
        <v>0</v>
      </c>
      <c r="G115" s="150"/>
      <c r="H115" s="157"/>
      <c r="I115" s="160"/>
      <c r="J115" s="92">
        <f>'Kertas Kerja'!J115</f>
        <v>0</v>
      </c>
      <c r="K115" s="154"/>
      <c r="L115" s="154"/>
    </row>
    <row r="117" spans="1:12" ht="189" customHeight="1">
      <c r="B117" s="100" t="s">
        <v>277</v>
      </c>
      <c r="C117" s="211">
        <f>'Kertas Kerja'!C117:L117</f>
        <v>0</v>
      </c>
      <c r="D117" s="211"/>
      <c r="E117" s="211"/>
      <c r="F117" s="211"/>
      <c r="G117" s="211"/>
      <c r="H117" s="211"/>
      <c r="I117" s="211"/>
      <c r="J117" s="211"/>
      <c r="K117" s="211"/>
      <c r="L117" s="211"/>
    </row>
    <row r="118" spans="1:12" ht="17" customHeight="1">
      <c r="B118" s="75" t="s">
        <v>251</v>
      </c>
      <c r="C118" s="141"/>
      <c r="D118" s="143"/>
      <c r="E118" s="112"/>
      <c r="F118" s="112"/>
      <c r="G118" s="112"/>
      <c r="H118" s="112"/>
      <c r="I118" s="112"/>
      <c r="J118" s="128"/>
      <c r="K118" s="128"/>
      <c r="L118" s="112"/>
    </row>
    <row r="120" spans="1:12">
      <c r="B120" s="113" t="s">
        <v>101</v>
      </c>
      <c r="C120" s="114"/>
      <c r="D120" s="114"/>
      <c r="E120" s="114"/>
      <c r="F120" s="114"/>
    </row>
    <row r="121" spans="1:12">
      <c r="B121" s="115" t="str">
        <f>'Berita Acara'!D91</f>
        <v>(Kota, Tanggal)</v>
      </c>
      <c r="C121" s="116"/>
      <c r="D121" s="116"/>
      <c r="E121" s="117"/>
      <c r="F121" s="116"/>
    </row>
    <row r="122" spans="1:12">
      <c r="B122" s="118"/>
      <c r="C122" s="116"/>
      <c r="D122" s="116"/>
      <c r="E122" s="116"/>
      <c r="F122" s="116"/>
    </row>
    <row r="123" spans="1:12">
      <c r="B123" s="119"/>
      <c r="C123" s="114"/>
      <c r="D123" s="114"/>
      <c r="E123" s="114"/>
      <c r="F123" s="120"/>
    </row>
    <row r="124" spans="1:12">
      <c r="B124" s="119"/>
      <c r="C124" s="114"/>
      <c r="D124" s="121"/>
      <c r="E124" s="117"/>
      <c r="F124" s="121"/>
    </row>
    <row r="125" spans="1:12">
      <c r="B125" s="119"/>
      <c r="C125" s="114"/>
      <c r="D125" s="121"/>
      <c r="E125" s="117"/>
      <c r="F125" s="121"/>
    </row>
    <row r="126" spans="1:12">
      <c r="B126" s="119"/>
      <c r="C126" s="114"/>
      <c r="D126" s="121"/>
      <c r="E126" s="117"/>
      <c r="F126" s="121"/>
    </row>
    <row r="127" spans="1:12">
      <c r="B127" s="119"/>
      <c r="C127" s="114"/>
      <c r="D127" s="121"/>
      <c r="E127" s="117"/>
      <c r="F127" s="121"/>
    </row>
    <row r="128" spans="1:12">
      <c r="B128" s="122" t="str">
        <f>Rekomendasi!B41</f>
        <v>….................................................</v>
      </c>
      <c r="C128" s="122"/>
      <c r="D128" s="122"/>
      <c r="E128" s="123" t="str">
        <f>Rekomendasi!B47</f>
        <v>….................................................</v>
      </c>
      <c r="F128" s="123"/>
      <c r="G128" s="123"/>
    </row>
    <row r="129" spans="2:6">
      <c r="B129" s="124" t="s">
        <v>102</v>
      </c>
      <c r="C129" s="66"/>
      <c r="D129" s="125"/>
      <c r="E129" s="126" t="s">
        <v>103</v>
      </c>
      <c r="F129" s="125"/>
    </row>
    <row r="130" spans="2:6">
      <c r="B130" s="127"/>
      <c r="C130" s="66"/>
      <c r="D130" s="66"/>
    </row>
  </sheetData>
  <sheetProtection algorithmName="SHA-512" hashValue="PPMca8wO9GM2AeKnYWV2KHHCcSPJ2j9DRYivp4h3F/uA4PEklwRDNP6I6E3wr9AULtg+uNmOhj/C4J6zUNSdVw==" saltValue="XUWAp1gazH0OTi/kJAZwtw==" spinCount="100000" sheet="1" objects="1" scenarios="1" selectLockedCells="1" selectUnlockedCells="1"/>
  <protectedRanges>
    <protectedRange sqref="C118 B120:G132" name="Range1"/>
  </protectedRanges>
  <mergeCells count="211">
    <mergeCell ref="B10:F10"/>
    <mergeCell ref="B11:F11"/>
    <mergeCell ref="D12:F12"/>
    <mergeCell ref="D13:F13"/>
    <mergeCell ref="B14:F14"/>
    <mergeCell ref="E16:F16"/>
    <mergeCell ref="E17:F17"/>
    <mergeCell ref="B18:F18"/>
    <mergeCell ref="B19:C19"/>
    <mergeCell ref="D19:F19"/>
    <mergeCell ref="B15:C15"/>
    <mergeCell ref="D15:F15"/>
    <mergeCell ref="G52:G53"/>
    <mergeCell ref="G50:G51"/>
    <mergeCell ref="G46:G47"/>
    <mergeCell ref="G48:G49"/>
    <mergeCell ref="C37:F37"/>
    <mergeCell ref="E20:F20"/>
    <mergeCell ref="E21:F21"/>
    <mergeCell ref="E22:F22"/>
    <mergeCell ref="B34:F34"/>
    <mergeCell ref="D35:F35"/>
    <mergeCell ref="D36:F36"/>
    <mergeCell ref="D32:F32"/>
    <mergeCell ref="D33:F33"/>
    <mergeCell ref="B31:F31"/>
    <mergeCell ref="B23:F23"/>
    <mergeCell ref="B24:C24"/>
    <mergeCell ref="D24:F24"/>
    <mergeCell ref="E25:F25"/>
    <mergeCell ref="E26:F26"/>
    <mergeCell ref="B27:F27"/>
    <mergeCell ref="D30:F30"/>
    <mergeCell ref="D29:F29"/>
    <mergeCell ref="D28:F28"/>
    <mergeCell ref="I60:I61"/>
    <mergeCell ref="K60:K61"/>
    <mergeCell ref="H62:H63"/>
    <mergeCell ref="I62:I63"/>
    <mergeCell ref="K62:K63"/>
    <mergeCell ref="K77:K78"/>
    <mergeCell ref="I77:I78"/>
    <mergeCell ref="H77:H78"/>
    <mergeCell ref="G77:G78"/>
    <mergeCell ref="K66:K67"/>
    <mergeCell ref="I66:I67"/>
    <mergeCell ref="H66:H67"/>
    <mergeCell ref="G66:G67"/>
    <mergeCell ref="K68:K69"/>
    <mergeCell ref="I68:I69"/>
    <mergeCell ref="H68:H69"/>
    <mergeCell ref="G68:G69"/>
    <mergeCell ref="G64:G65"/>
    <mergeCell ref="G60:G61"/>
    <mergeCell ref="G62:G63"/>
    <mergeCell ref="H60:H61"/>
    <mergeCell ref="B68:B76"/>
    <mergeCell ref="B77:B80"/>
    <mergeCell ref="B92:B96"/>
    <mergeCell ref="B97:B115"/>
    <mergeCell ref="B42:B49"/>
    <mergeCell ref="B50:B57"/>
    <mergeCell ref="C42:C43"/>
    <mergeCell ref="C44:C45"/>
    <mergeCell ref="B81:B86"/>
    <mergeCell ref="B87:B91"/>
    <mergeCell ref="B58:B67"/>
    <mergeCell ref="C81:C82"/>
    <mergeCell ref="C68:C69"/>
    <mergeCell ref="C75:C76"/>
    <mergeCell ref="C46:C47"/>
    <mergeCell ref="C77:C78"/>
    <mergeCell ref="C79:C80"/>
    <mergeCell ref="C48:C49"/>
    <mergeCell ref="C50:C51"/>
    <mergeCell ref="C52:C53"/>
    <mergeCell ref="C54:C57"/>
    <mergeCell ref="C58:C59"/>
    <mergeCell ref="C66:C67"/>
    <mergeCell ref="C64:C65"/>
    <mergeCell ref="C90:C91"/>
    <mergeCell ref="L60:L61"/>
    <mergeCell ref="A1:K1"/>
    <mergeCell ref="A2:K2"/>
    <mergeCell ref="L40:L41"/>
    <mergeCell ref="E39:L39"/>
    <mergeCell ref="A39:A41"/>
    <mergeCell ref="B39:B41"/>
    <mergeCell ref="C39:C41"/>
    <mergeCell ref="D39:D41"/>
    <mergeCell ref="E40:F40"/>
    <mergeCell ref="H40:I40"/>
    <mergeCell ref="G40:G41"/>
    <mergeCell ref="J40:K40"/>
    <mergeCell ref="K42:K43"/>
    <mergeCell ref="I42:I43"/>
    <mergeCell ref="H42:H43"/>
    <mergeCell ref="G42:G43"/>
    <mergeCell ref="K44:K45"/>
    <mergeCell ref="I44:I45"/>
    <mergeCell ref="H44:H45"/>
    <mergeCell ref="G44:G45"/>
    <mergeCell ref="I52:I53"/>
    <mergeCell ref="H52:H53"/>
    <mergeCell ref="L42:L43"/>
    <mergeCell ref="L44:L45"/>
    <mergeCell ref="L46:L47"/>
    <mergeCell ref="L48:L49"/>
    <mergeCell ref="L50:L51"/>
    <mergeCell ref="L52:L53"/>
    <mergeCell ref="K50:K51"/>
    <mergeCell ref="I50:I51"/>
    <mergeCell ref="H50:H51"/>
    <mergeCell ref="K52:K53"/>
    <mergeCell ref="K46:K47"/>
    <mergeCell ref="I46:I47"/>
    <mergeCell ref="H46:H47"/>
    <mergeCell ref="K48:K49"/>
    <mergeCell ref="I48:I49"/>
    <mergeCell ref="H48:H49"/>
    <mergeCell ref="G110:G112"/>
    <mergeCell ref="H110:H112"/>
    <mergeCell ref="I110:I112"/>
    <mergeCell ref="K110:K112"/>
    <mergeCell ref="L110:L112"/>
    <mergeCell ref="L62:L63"/>
    <mergeCell ref="L70:L73"/>
    <mergeCell ref="H70:H73"/>
    <mergeCell ref="I70:I73"/>
    <mergeCell ref="K70:K73"/>
    <mergeCell ref="K81:K82"/>
    <mergeCell ref="I81:I82"/>
    <mergeCell ref="H81:H82"/>
    <mergeCell ref="G81:G82"/>
    <mergeCell ref="K95:K96"/>
    <mergeCell ref="I95:I96"/>
    <mergeCell ref="H95:H96"/>
    <mergeCell ref="G95:G96"/>
    <mergeCell ref="K64:K65"/>
    <mergeCell ref="I64:I65"/>
    <mergeCell ref="H64:H65"/>
    <mergeCell ref="G70:G73"/>
    <mergeCell ref="K90:K91"/>
    <mergeCell ref="K87:K89"/>
    <mergeCell ref="L54:L55"/>
    <mergeCell ref="L56:L57"/>
    <mergeCell ref="L58:L59"/>
    <mergeCell ref="G54:G57"/>
    <mergeCell ref="K54:K57"/>
    <mergeCell ref="I54:I57"/>
    <mergeCell ref="H54:H57"/>
    <mergeCell ref="K58:K59"/>
    <mergeCell ref="I58:I59"/>
    <mergeCell ref="H58:H59"/>
    <mergeCell ref="G58:G59"/>
    <mergeCell ref="L83:L86"/>
    <mergeCell ref="L64:L65"/>
    <mergeCell ref="L66:L67"/>
    <mergeCell ref="L68:L69"/>
    <mergeCell ref="L75:L76"/>
    <mergeCell ref="L77:L78"/>
    <mergeCell ref="L79:L80"/>
    <mergeCell ref="L81:L82"/>
    <mergeCell ref="K79:K80"/>
    <mergeCell ref="L95:L96"/>
    <mergeCell ref="I92:I94"/>
    <mergeCell ref="I97:I109"/>
    <mergeCell ref="K97:K109"/>
    <mergeCell ref="L97:L109"/>
    <mergeCell ref="L87:L89"/>
    <mergeCell ref="G87:G89"/>
    <mergeCell ref="H87:H89"/>
    <mergeCell ref="I87:I89"/>
    <mergeCell ref="L90:L91"/>
    <mergeCell ref="H97:H109"/>
    <mergeCell ref="H79:H80"/>
    <mergeCell ref="G79:G80"/>
    <mergeCell ref="K75:K76"/>
    <mergeCell ref="I75:I76"/>
    <mergeCell ref="H75:H76"/>
    <mergeCell ref="G75:G76"/>
    <mergeCell ref="G92:G94"/>
    <mergeCell ref="H92:H94"/>
    <mergeCell ref="G83:G86"/>
    <mergeCell ref="H83:H86"/>
    <mergeCell ref="I83:I86"/>
    <mergeCell ref="K83:K86"/>
    <mergeCell ref="C118:D118"/>
    <mergeCell ref="C60:C61"/>
    <mergeCell ref="C62:C63"/>
    <mergeCell ref="C70:C73"/>
    <mergeCell ref="C87:C89"/>
    <mergeCell ref="C92:C94"/>
    <mergeCell ref="C97:C109"/>
    <mergeCell ref="C110:C112"/>
    <mergeCell ref="C83:C86"/>
    <mergeCell ref="C117:L117"/>
    <mergeCell ref="I90:I91"/>
    <mergeCell ref="H90:H91"/>
    <mergeCell ref="G90:G91"/>
    <mergeCell ref="C113:C115"/>
    <mergeCell ref="C95:C96"/>
    <mergeCell ref="G113:G115"/>
    <mergeCell ref="H113:H115"/>
    <mergeCell ref="I113:I115"/>
    <mergeCell ref="K113:K115"/>
    <mergeCell ref="L113:L115"/>
    <mergeCell ref="K92:K94"/>
    <mergeCell ref="L92:L94"/>
    <mergeCell ref="G97:G109"/>
    <mergeCell ref="I79:I80"/>
  </mergeCells>
  <dataValidations count="1">
    <dataValidation type="list" allowBlank="1" showInputMessage="1" showErrorMessage="1" sqref="C118:D118" xr:uid="{D88D367A-5486-1B41-AFBE-718AC087B42F}">
      <formula1>"BAIK,BAIK SEKALI,UNGGUL"</formula1>
    </dataValidation>
  </dataValidations>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CEB16-E13F-4150-A1FE-1CF8FDE3EF27}">
  <dimension ref="A1:B2"/>
  <sheetViews>
    <sheetView workbookViewId="0">
      <selection activeCell="C9" sqref="C9"/>
    </sheetView>
  </sheetViews>
  <sheetFormatPr defaultColWidth="8.83203125" defaultRowHeight="15.5"/>
  <sheetData>
    <row r="1" spans="1:2">
      <c r="A1" s="60"/>
      <c r="B1" s="61"/>
    </row>
    <row r="2" spans="1:2">
      <c r="A2" s="59"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Menu</vt:lpstr>
      <vt:lpstr>Kertas Kerja</vt:lpstr>
      <vt:lpstr>Berita Acara</vt:lpstr>
      <vt:lpstr>Rekomendasi</vt:lpstr>
      <vt:lpstr>Keputusan AL</vt:lpstr>
      <vt:lpstr>Sheet1</vt:lpstr>
      <vt:lpstr>allowed</vt:lpstr>
      <vt:lpstr>not_allowed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Bambang Suryoatmono</cp:lastModifiedBy>
  <cp:lastPrinted>2021-08-08T12:08:36Z</cp:lastPrinted>
  <dcterms:created xsi:type="dcterms:W3CDTF">2021-06-16T01:59:51Z</dcterms:created>
  <dcterms:modified xsi:type="dcterms:W3CDTF">2022-04-17T14:48:07Z</dcterms:modified>
</cp:coreProperties>
</file>